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Pol'!$A$1:$U$118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1" i="1"/>
  <c r="I50" i="1"/>
  <c r="I48" i="1"/>
  <c r="AC108" i="12"/>
  <c r="F39" i="1" s="1"/>
  <c r="G9" i="12"/>
  <c r="M9" i="12" s="1"/>
  <c r="I9" i="12"/>
  <c r="I8" i="12" s="1"/>
  <c r="K9" i="12"/>
  <c r="K8" i="12" s="1"/>
  <c r="O9" i="12"/>
  <c r="Q9" i="12"/>
  <c r="Q8" i="12" s="1"/>
  <c r="U9" i="12"/>
  <c r="U8" i="12" s="1"/>
  <c r="G16" i="12"/>
  <c r="I16" i="12"/>
  <c r="K16" i="12"/>
  <c r="M16" i="12"/>
  <c r="O16" i="12"/>
  <c r="Q16" i="12"/>
  <c r="U16" i="12"/>
  <c r="G18" i="12"/>
  <c r="I18" i="12"/>
  <c r="K18" i="12"/>
  <c r="M18" i="12"/>
  <c r="O18" i="12"/>
  <c r="Q18" i="12"/>
  <c r="U18" i="12"/>
  <c r="G25" i="12"/>
  <c r="G8" i="12" s="1"/>
  <c r="I25" i="12"/>
  <c r="K25" i="12"/>
  <c r="O25" i="12"/>
  <c r="O8" i="12" s="1"/>
  <c r="Q25" i="12"/>
  <c r="U25" i="12"/>
  <c r="G27" i="12"/>
  <c r="I27" i="12"/>
  <c r="K27" i="12"/>
  <c r="M27" i="12"/>
  <c r="O27" i="12"/>
  <c r="Q27" i="12"/>
  <c r="U27" i="12"/>
  <c r="G30" i="12"/>
  <c r="M30" i="12" s="1"/>
  <c r="I30" i="12"/>
  <c r="K30" i="12"/>
  <c r="O30" i="12"/>
  <c r="Q30" i="12"/>
  <c r="U30" i="12"/>
  <c r="G32" i="12"/>
  <c r="O32" i="12"/>
  <c r="G33" i="12"/>
  <c r="M33" i="12" s="1"/>
  <c r="M32" i="12" s="1"/>
  <c r="I33" i="12"/>
  <c r="I32" i="12" s="1"/>
  <c r="K33" i="12"/>
  <c r="K32" i="12" s="1"/>
  <c r="O33" i="12"/>
  <c r="Q33" i="12"/>
  <c r="Q32" i="12" s="1"/>
  <c r="U33" i="12"/>
  <c r="U32" i="12" s="1"/>
  <c r="G42" i="12"/>
  <c r="I42" i="12"/>
  <c r="K42" i="12"/>
  <c r="M42" i="12"/>
  <c r="O42" i="12"/>
  <c r="Q42" i="12"/>
  <c r="U42" i="12"/>
  <c r="G44" i="12"/>
  <c r="M44" i="12" s="1"/>
  <c r="I44" i="12"/>
  <c r="K44" i="12"/>
  <c r="O44" i="12"/>
  <c r="O41" i="12" s="1"/>
  <c r="Q44" i="12"/>
  <c r="U44" i="12"/>
  <c r="G46" i="12"/>
  <c r="M46" i="12" s="1"/>
  <c r="I46" i="12"/>
  <c r="I41" i="12" s="1"/>
  <c r="K46" i="12"/>
  <c r="O46" i="12"/>
  <c r="Q46" i="12"/>
  <c r="Q41" i="12" s="1"/>
  <c r="U46" i="12"/>
  <c r="G48" i="12"/>
  <c r="M48" i="12" s="1"/>
  <c r="I48" i="12"/>
  <c r="K48" i="12"/>
  <c r="K41" i="12" s="1"/>
  <c r="O48" i="12"/>
  <c r="Q48" i="12"/>
  <c r="U48" i="12"/>
  <c r="U41" i="12" s="1"/>
  <c r="G50" i="12"/>
  <c r="I50" i="12"/>
  <c r="K50" i="12"/>
  <c r="M50" i="12"/>
  <c r="O50" i="12"/>
  <c r="Q50" i="12"/>
  <c r="U50" i="12"/>
  <c r="G52" i="12"/>
  <c r="M52" i="12" s="1"/>
  <c r="I52" i="12"/>
  <c r="K52" i="12"/>
  <c r="O52" i="12"/>
  <c r="Q52" i="12"/>
  <c r="U52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70" i="12"/>
  <c r="M70" i="12" s="1"/>
  <c r="I70" i="12"/>
  <c r="I69" i="12" s="1"/>
  <c r="K70" i="12"/>
  <c r="O70" i="12"/>
  <c r="O69" i="12" s="1"/>
  <c r="Q70" i="12"/>
  <c r="Q69" i="12" s="1"/>
  <c r="U70" i="12"/>
  <c r="G72" i="12"/>
  <c r="M72" i="12" s="1"/>
  <c r="I72" i="12"/>
  <c r="K72" i="12"/>
  <c r="K69" i="12" s="1"/>
  <c r="O72" i="12"/>
  <c r="Q72" i="12"/>
  <c r="U72" i="12"/>
  <c r="U69" i="12" s="1"/>
  <c r="G74" i="12"/>
  <c r="I74" i="12"/>
  <c r="K74" i="12"/>
  <c r="M74" i="12"/>
  <c r="O74" i="12"/>
  <c r="Q74" i="12"/>
  <c r="U74" i="12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6" i="12"/>
  <c r="I86" i="12"/>
  <c r="K86" i="12"/>
  <c r="M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Q89" i="12"/>
  <c r="U89" i="12"/>
  <c r="G90" i="12"/>
  <c r="I90" i="12"/>
  <c r="K90" i="12"/>
  <c r="M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6" i="12"/>
  <c r="M96" i="12" s="1"/>
  <c r="I96" i="12"/>
  <c r="K96" i="12"/>
  <c r="K95" i="12" s="1"/>
  <c r="O96" i="12"/>
  <c r="Q96" i="12"/>
  <c r="U96" i="12"/>
  <c r="U95" i="12" s="1"/>
  <c r="G97" i="12"/>
  <c r="I97" i="12"/>
  <c r="K97" i="12"/>
  <c r="M97" i="12"/>
  <c r="O97" i="12"/>
  <c r="Q97" i="12"/>
  <c r="U97" i="12"/>
  <c r="G98" i="12"/>
  <c r="G95" i="12" s="1"/>
  <c r="I98" i="12"/>
  <c r="K98" i="12"/>
  <c r="O98" i="12"/>
  <c r="O95" i="12" s="1"/>
  <c r="Q98" i="12"/>
  <c r="U98" i="12"/>
  <c r="G99" i="12"/>
  <c r="M99" i="12" s="1"/>
  <c r="I99" i="12"/>
  <c r="I95" i="12" s="1"/>
  <c r="K99" i="12"/>
  <c r="O99" i="12"/>
  <c r="Q99" i="12"/>
  <c r="Q95" i="12" s="1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2" i="12"/>
  <c r="G103" i="12"/>
  <c r="M103" i="12" s="1"/>
  <c r="M102" i="12" s="1"/>
  <c r="I103" i="12"/>
  <c r="I102" i="12" s="1"/>
  <c r="K103" i="12"/>
  <c r="O103" i="12"/>
  <c r="Q103" i="12"/>
  <c r="Q102" i="12" s="1"/>
  <c r="U103" i="12"/>
  <c r="G104" i="12"/>
  <c r="M104" i="12" s="1"/>
  <c r="I104" i="12"/>
  <c r="K104" i="12"/>
  <c r="K102" i="12" s="1"/>
  <c r="O104" i="12"/>
  <c r="Q104" i="12"/>
  <c r="U104" i="12"/>
  <c r="U102" i="12" s="1"/>
  <c r="G105" i="12"/>
  <c r="I105" i="12"/>
  <c r="K105" i="12"/>
  <c r="M105" i="12"/>
  <c r="O105" i="12"/>
  <c r="Q105" i="12"/>
  <c r="U105" i="12"/>
  <c r="G106" i="12"/>
  <c r="M106" i="12" s="1"/>
  <c r="I106" i="12"/>
  <c r="K106" i="12"/>
  <c r="O106" i="12"/>
  <c r="O102" i="12" s="1"/>
  <c r="Q106" i="12"/>
  <c r="U106" i="12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AD108" i="12" l="1"/>
  <c r="G39" i="1" s="1"/>
  <c r="G40" i="1" s="1"/>
  <c r="G25" i="1" s="1"/>
  <c r="G26" i="1" s="1"/>
  <c r="F40" i="1"/>
  <c r="G23" i="1" s="1"/>
  <c r="I47" i="1"/>
  <c r="M69" i="12"/>
  <c r="M41" i="12"/>
  <c r="G41" i="12"/>
  <c r="I49" i="1" s="1"/>
  <c r="I17" i="1" s="1"/>
  <c r="M25" i="12"/>
  <c r="M8" i="12" s="1"/>
  <c r="G69" i="12"/>
  <c r="M98" i="12"/>
  <c r="M95" i="12" s="1"/>
  <c r="G28" i="1" l="1"/>
  <c r="H39" i="1"/>
  <c r="G108" i="12"/>
  <c r="I16" i="1"/>
  <c r="I21" i="1" s="1"/>
  <c r="I53" i="1"/>
  <c r="G24" i="1"/>
  <c r="G29" i="1" s="1"/>
  <c r="I39" i="1" l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<sst xmlns="http://schemas.openxmlformats.org/spreadsheetml/2006/main" count="457" uniqueCount="257">
  <si>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</si>
  <si>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</si>
  <si>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</si>
  <si>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</si>
  <si>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</si>
  <si>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</si>
  <si>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</si>
  <si>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</si>
  <si>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</si>
  <si>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</si>
  <si>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</si>
  <si>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</si>
  <si>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</si>
  <si>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</si>
  <si>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</si>
  <si>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</si>
  <si>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</si>
  <si>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</si>
  <si>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</si>
  <si>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</si>
  <si>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</si>
  <si>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</si>
  <si>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</si>
  <si>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</si>
  <si>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</si>
  <si>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</si>
  <si>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</si>
  <si>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</si>
  <si>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</si>
  <si>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</si>
  <si>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</si>
  <si>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</si>
  <si>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</si>
  <si>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</si>
  <si>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</si>
  <si>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</si>
  <si>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</si>
  <si>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</si>
  <si>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</si>
  <si>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</si>
  <si>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</si>
  <si>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</si>
  <si>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</si>
  <si>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</si>
  <si>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</si>
  <si>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TZB KOMPLET s.r.o.</t>
  </si>
  <si>
    <t>Zahradní domek, MŠ Strojařů 846, Chrudim</t>
  </si>
  <si>
    <t>Město Chrudim</t>
  </si>
  <si>
    <t>Resselovo náměstí 77</t>
  </si>
  <si>
    <t>Chrudim</t>
  </si>
  <si>
    <t>537 16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</si>
  <si>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</si>
  <si>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</si>
  <si>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</si>
  <si>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</si>
  <si>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</si>
  <si>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</si>
  <si>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</si>
  <si>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</si>
  <si>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721</t>
  </si>
  <si>
    <t>Vnitřní kanalizace</t>
  </si>
  <si>
    <t>722</t>
  </si>
  <si>
    <t>Vnitřní vodovod</t>
  </si>
  <si>
    <t>725</t>
  </si>
  <si>
    <t>Zařizovací předměty</t>
  </si>
  <si>
    <t>722-1</t>
  </si>
  <si>
    <t>Izolace ZTI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</si>
  <si>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</si>
  <si>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</si>
  <si>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</si>
  <si>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</si>
  <si>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</si>
  <si>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</si>
  <si>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</si>
  <si>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</si>
  <si>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</si>
  <si>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</si>
  <si>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</si>
  <si>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</si>
  <si>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</si>
  <si>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</si>
  <si>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</si>
  <si>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</si>
  <si>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</si>
  <si>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</si>
  <si>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</si>
  <si>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</si>
  <si>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</si>
  <si>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</si>
  <si>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</si>
  <si>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</si>
  <si>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</si>
  <si>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</si>
  <si>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</si>
  <si>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</si>
  <si>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</si>
  <si>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132101110R00</t>
  </si>
  <si>
    <t>Hloubení rýh š.do 60 cm v hor.2 do 50 m3, STROJNĚ</t>
  </si>
  <si>
    <t>m3</t>
  </si>
  <si>
    <t>POL1_0</t>
  </si>
  <si>
    <t>5,5*0,6*1,3</t>
  </si>
  <si>
    <t>VV</t>
  </si>
  <si>
    <t>(1+15,4)*0,6*((0,65+1,1)/2)</t>
  </si>
  <si>
    <t>1,1*0,6*0,75</t>
  </si>
  <si>
    <t>1*0,6*0,6</t>
  </si>
  <si>
    <t>0,6*0,6*0,6</t>
  </si>
  <si>
    <t>(6,4+2,1)*0,6*((0,9+1,1)/2)</t>
  </si>
  <si>
    <t>131101110R00</t>
  </si>
  <si>
    <t>Hloubení nezapaž. jam hor.2 do 50 m3, STROJNĚ</t>
  </si>
  <si>
    <t>1,2*0,9*1,3</t>
  </si>
  <si>
    <t>175101101RT2</t>
  </si>
  <si>
    <t>Obsyp potrubí bez prohození sypaniny, s dodáním štěrkopísku frakce 0 - 22 mm</t>
  </si>
  <si>
    <t>5,5+0,6*0,2</t>
  </si>
  <si>
    <t>(1+15,4)*0,6*0,3</t>
  </si>
  <si>
    <t>1,1*0,6*0,3</t>
  </si>
  <si>
    <t>1+0,6*0,3</t>
  </si>
  <si>
    <t>0,6*0,6*0,3</t>
  </si>
  <si>
    <t>(6,4+2,1)*0,6*0,3</t>
  </si>
  <si>
    <t>174101101R00</t>
  </si>
  <si>
    <t>Zásyp jam, rýh, šachet se zhutněním</t>
  </si>
  <si>
    <t>19,071+1,404-7,192</t>
  </si>
  <si>
    <t>162701105R00</t>
  </si>
  <si>
    <t>Vodorovné přemístění výkopku z hor.1-4 do 10000 m</t>
  </si>
  <si>
    <t>(11,588+2,094)*2</t>
  </si>
  <si>
    <t>(0,9*0,6*1,3)*2</t>
  </si>
  <si>
    <t>skládka</t>
  </si>
  <si>
    <t>Skládkovné, běžná zemina</t>
  </si>
  <si>
    <t>t</t>
  </si>
  <si>
    <t>(1,986+11,588)*2,2</t>
  </si>
  <si>
    <t>451541111R00</t>
  </si>
  <si>
    <t>Lože pod potrubí ze štěrkodrtě 0 - 63 mm</t>
  </si>
  <si>
    <t>5,5*0,6*0,1</t>
  </si>
  <si>
    <t>(1+15,4)*0,6*0,1</t>
  </si>
  <si>
    <t>1,1*0,6*0,1</t>
  </si>
  <si>
    <t>1*0,6*0,1</t>
  </si>
  <si>
    <t>0,6*0,6*0,1</t>
  </si>
  <si>
    <t>(6,4+2,1)*0,6*0,1</t>
  </si>
  <si>
    <t>1,2*0,9*0,1</t>
  </si>
  <si>
    <t>721176101R00</t>
  </si>
  <si>
    <t>Potrubí HT připojovací D 32 x 1,8 mm</t>
  </si>
  <si>
    <t>m</t>
  </si>
  <si>
    <t>3*0,5</t>
  </si>
  <si>
    <t>721176103R00</t>
  </si>
  <si>
    <t>Potrubí HT připojovací D 50 x 1,8 mm</t>
  </si>
  <si>
    <t>(1,4+0,5+0,8)*1,09</t>
  </si>
  <si>
    <t>721176113R00</t>
  </si>
  <si>
    <t>Potrubí HT odpadní svislé D 50 x 1,8 mm</t>
  </si>
  <si>
    <t>0,6*1,09</t>
  </si>
  <si>
    <t>721176115R00</t>
  </si>
  <si>
    <t>Potrubí HT odpadní svislé D 110 x 2,7 mm</t>
  </si>
  <si>
    <t>(4*0,7)*1,09</t>
  </si>
  <si>
    <t>721176125R00</t>
  </si>
  <si>
    <t>Potrubí HT svodné (ležaté) v zemi D 110 x 2,7 mm</t>
  </si>
  <si>
    <t>(2,5+0,5)*1,09</t>
  </si>
  <si>
    <t>721176126R00</t>
  </si>
  <si>
    <t>Potrubí HT svodné (ležaté) v zemi DN 125 x 3,1 mm</t>
  </si>
  <si>
    <t>(12,9+1,1+1+0,6+6,4+2,1)*1,09</t>
  </si>
  <si>
    <t>721194103R00</t>
  </si>
  <si>
    <t>Vyvedení odpadních výpustek D 32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</si>
  <si>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</si>
  <si>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</si>
  <si>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</si>
  <si>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</si>
  <si>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</si>
  <si>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721223427RT1</t>
  </si>
  <si>
    <t>Vpusť podlahová se zápachovou uzávěrkou nevysych, mřížka nerez 115 x 115 mm D 40/50 mm</t>
  </si>
  <si>
    <t>721242110RT1</t>
  </si>
  <si>
    <t>Lapač střešních splavenin PP D 110 mm, kloub, zápachová klapka, koš na listí</t>
  </si>
  <si>
    <t>894432112R00</t>
  </si>
  <si>
    <t>Osazení plastové šachty revizní prům.425 mm</t>
  </si>
  <si>
    <t>28697167.6</t>
  </si>
  <si>
    <t>Dno šachtové výkyvné 425/160 typ T pro KG</t>
  </si>
  <si>
    <t>POL3_0</t>
  </si>
  <si>
    <t>28697140.2</t>
  </si>
  <si>
    <t>Roura šachtová korugovaná  bez hrdla 425/1500 mm</t>
  </si>
  <si>
    <t>28697147.1</t>
  </si>
  <si>
    <t>Těsnění šachtové roury a teleskopu 425 mm</t>
  </si>
  <si>
    <t>55241704</t>
  </si>
  <si>
    <t>Poklop litina 425/12,5 t kruhový do teleskopu</t>
  </si>
  <si>
    <t>286971632R</t>
  </si>
  <si>
    <t>Poklop plastový 1,5 t na konus plastový d425</t>
  </si>
  <si>
    <t>721290111R00</t>
  </si>
  <si>
    <t>Zkouška těsnosti kanalizace vodou DN 125</t>
  </si>
  <si>
    <t>3,3+2,8+3+24,1</t>
  </si>
  <si>
    <t>721-01</t>
  </si>
  <si>
    <t>Napojení na stávající kanalizaci</t>
  </si>
  <si>
    <t>soub</t>
  </si>
  <si>
    <t>998721101R00</t>
  </si>
  <si>
    <t>Přesun hmot pro vnitřní kanalizaci, výšky do 6 m</t>
  </si>
  <si>
    <t>722172311R00</t>
  </si>
  <si>
    <t>Potrubí z PPR studená, D 20x2,3 mm</t>
  </si>
  <si>
    <t>3,9*1,09</t>
  </si>
  <si>
    <t>722172312R00</t>
  </si>
  <si>
    <t>Potrubí z PPR studená, D 25x2,5 mm</t>
  </si>
  <si>
    <t>12,4*1,09</t>
  </si>
  <si>
    <t>722172313R00</t>
  </si>
  <si>
    <t>Potrubí z PPR studená, D 32x3 mm</t>
  </si>
  <si>
    <t>(0,5+1,1)*1,09</t>
  </si>
  <si>
    <t>722220111R00</t>
  </si>
  <si>
    <t>Nástěnka K 247, pro výtokový ventil G 1/2</t>
  </si>
  <si>
    <t>722237123R00</t>
  </si>
  <si>
    <t>Kohout kulový,2xvnitřní záv.  DN 25</t>
  </si>
  <si>
    <t>722223131R00</t>
  </si>
  <si>
    <t>Kohout kul.vypouštěcí,komplet, DN 15</t>
  </si>
  <si>
    <t>722221122R00</t>
  </si>
  <si>
    <t>Kohout kulový zahradní, DN15 x 3/4"</t>
  </si>
  <si>
    <t>722190401R00</t>
  </si>
  <si>
    <t>Vyvedení a upevnění výpustek DN 15</t>
  </si>
  <si>
    <t>722280106R00</t>
  </si>
  <si>
    <t>Tlaková zkouška vodovodního potrubí DN 32</t>
  </si>
  <si>
    <t>3,9+12,4+0,5+1,1+5,5+1,2</t>
  </si>
  <si>
    <t>722290234R00</t>
  </si>
  <si>
    <t>Proplach a dezinfekce vodovod.potrubí DN 80</t>
  </si>
  <si>
    <t>28613446.0</t>
  </si>
  <si>
    <t>Trubka SDR 11 PE80  32 x 3,0 mm návin voda</t>
  </si>
  <si>
    <t>(5,5+1,2)*1,09</t>
  </si>
  <si>
    <t>28614000.A</t>
  </si>
  <si>
    <t>Trubka ochranná d 50 x 3,0 mm PEHD návin</t>
  </si>
  <si>
    <t>28653322.AR</t>
  </si>
  <si>
    <t>Koleno 90° elektrosvařovací ELGEF Plus d 32 mm</t>
  </si>
  <si>
    <t>871161121R00</t>
  </si>
  <si>
    <t>Montáž trubek polyetylenových ve výkopu d 32 mm</t>
  </si>
  <si>
    <t>871181121R00</t>
  </si>
  <si>
    <t>Montáž trubek polyetylenových ve výkopu d 50 mm</t>
  </si>
  <si>
    <t>34140925</t>
  </si>
  <si>
    <t>Vodič silový CY hnědý 4,00 mm2 - drát</t>
  </si>
  <si>
    <t>nar. spoj, 32</t>
  </si>
  <si>
    <t>Narážecí spojka 32-32 , včetně montáže napojení na stáv vodovod</t>
  </si>
  <si>
    <t>893152111R00</t>
  </si>
  <si>
    <t>Montáž šachty vodoměrné a revizní plastové hranaté</t>
  </si>
  <si>
    <t>722-01</t>
  </si>
  <si>
    <t>Vypouštěcí šachta 0,6x0,9x1,3 m, poklop, popis viz Technická zpráva</t>
  </si>
  <si>
    <t>998722101R00</t>
  </si>
  <si>
    <t>Přesun hmot pro vnitřní vodovod, výšky do 6 m</t>
  </si>
  <si>
    <t>725013138R00</t>
  </si>
  <si>
    <t>Klozet keramický dětský, V=350 mm, sedátko, nádrž s armat.odpad svislý,bílý</t>
  </si>
  <si>
    <t>soubor</t>
  </si>
  <si>
    <t>725017122R00</t>
  </si>
  <si>
    <t>Umyvadlo keramické 50 x 41 cm, bílé</t>
  </si>
  <si>
    <t>725860109R00</t>
  </si>
  <si>
    <t>Uzávěrka zápachová umyvadlová T 1016,D 40</t>
  </si>
  <si>
    <t>725810402R00</t>
  </si>
  <si>
    <t>Ventil rohový bez přípoj. trubičky TE 66 G 1/2</t>
  </si>
  <si>
    <t>725823121R00</t>
  </si>
  <si>
    <t>Baterie umyvadlová stoján. ruční páková, pouze na studenou vodu</t>
  </si>
  <si>
    <t>998725101R00</t>
  </si>
  <si>
    <t>Přesun hmot pro zařizovací předměty, výšky do 6 m</t>
  </si>
  <si>
    <t>722181211RT7</t>
  </si>
  <si>
    <t>Izolace návleková MIRELON PRO tl. stěny 6 mm, vnitřní průměr 22 mm</t>
  </si>
  <si>
    <t>722181211RT8</t>
  </si>
  <si>
    <t>Izolace návleková MIRELON PRO tl. stěny 6 mm, vnitřní průměr 25 mm</t>
  </si>
  <si>
    <t>722181211RU1</t>
  </si>
  <si>
    <t>Izolace návleková MIRELON PRO tl. stěny 6 mm, vnitřní průměr 32 mm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</si>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</sst>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44" xfId="0" applyFont="1" applyBorder="1" applyAlignment="1" applyProtection="1">
      <alignment vertical="center"/>
      <protection locked="0"/>
    </xf>
    <xf numFmtId="49" fontId="0" fillId="0" borderId="40" xfId="0" applyNumberFormat="1" applyBorder="1" applyAlignment="1" applyProtection="1">
      <alignment vertical="center"/>
      <protection locked="0"/>
    </xf>
    <xf numFmtId="49" fontId="0" fillId="0" borderId="40" xfId="0" applyNumberFormat="1" applyBorder="1" applyAlignment="1" applyProtection="1">
      <alignment vertic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7" xfId="0" applyBorder="1" applyAlignment="1" applyProtection="1">
      <alignment vertical="center"/>
      <protection locked="0"/>
    </xf>
    <xf numFmtId="0" fontId="1" fillId="0" borderId="45" xfId="0" applyFont="1" applyBorder="1" applyAlignment="1" applyProtection="1">
      <alignment vertical="center"/>
      <protection locked="0"/>
    </xf>
    <xf numFmtId="49" fontId="0" fillId="0" borderId="41" xfId="0" applyNumberFormat="1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0" borderId="48" xfId="0" applyBorder="1" applyAlignment="1" applyProtection="1">
      <alignment vertical="center"/>
      <protection locked="0"/>
    </xf>
    <xf numFmtId="49" fontId="0" fillId="0" borderId="41" xfId="0" applyNumberFormat="1" applyBorder="1" applyAlignment="1" applyProtection="1">
      <alignment vertical="center"/>
      <protection locked="0"/>
    </xf>
    <xf numFmtId="0" fontId="0" fillId="3" borderId="46" xfId="0" applyFill="1" applyBorder="1" applyProtection="1">
      <protection locked="0"/>
    </xf>
    <xf numFmtId="49" fontId="0" fillId="3" borderId="43" xfId="0" applyNumberFormat="1" applyFill="1" applyBorder="1" applyAlignment="1" applyProtection="1">
      <protection locked="0"/>
    </xf>
    <xf numFmtId="49" fontId="0" fillId="3" borderId="43" xfId="0" applyNumberFormat="1" applyFill="1" applyBorder="1" applyProtection="1">
      <protection locked="0"/>
    </xf>
    <xf numFmtId="0" fontId="0" fillId="3" borderId="43" xfId="0" applyFill="1" applyBorder="1" applyProtection="1">
      <protection locked="0"/>
    </xf>
    <xf numFmtId="0" fontId="0" fillId="3" borderId="42" xfId="0" applyFill="1" applyBorder="1" applyProtection="1">
      <protection locked="0"/>
    </xf>
    <xf numFmtId="0" fontId="0" fillId="3" borderId="35" xfId="0" applyFill="1" applyBorder="1" applyProtection="1">
      <protection locked="0"/>
    </xf>
    <xf numFmtId="49" fontId="0" fillId="3" borderId="35" xfId="0" applyNumberFormat="1" applyFill="1" applyBorder="1" applyProtection="1">
      <protection locked="0"/>
    </xf>
    <xf numFmtId="0" fontId="0" fillId="3" borderId="36" xfId="0" applyFill="1" applyBorder="1" applyProtection="1">
      <protection locked="0"/>
    </xf>
    <xf numFmtId="0" fontId="0" fillId="3" borderId="51" xfId="0" applyFill="1" applyBorder="1" applyProtection="1">
      <protection locked="0"/>
    </xf>
    <xf numFmtId="0" fontId="0" fillId="3" borderId="52" xfId="0" applyFill="1" applyBorder="1" applyAlignment="1" applyProtection="1">
      <alignment wrapText="1"/>
      <protection locked="0"/>
    </xf>
    <xf numFmtId="0" fontId="0" fillId="3" borderId="50" xfId="0" applyFill="1" applyBorder="1" applyAlignment="1" applyProtection="1">
      <alignment wrapText="1"/>
      <protection locked="0"/>
    </xf>
    <xf numFmtId="0" fontId="0" fillId="3" borderId="53" xfId="0" applyFill="1" applyBorder="1" applyAlignment="1" applyProtection="1">
      <alignment vertical="top"/>
      <protection locked="0"/>
    </xf>
    <xf numFmtId="49" fontId="0" fillId="3" borderId="53" xfId="0" applyNumberFormat="1" applyFill="1" applyBorder="1" applyAlignment="1" applyProtection="1">
      <alignment vertical="top"/>
      <protection locked="0"/>
    </xf>
    <xf numFmtId="49" fontId="0" fillId="3" borderId="49" xfId="0" applyNumberFormat="1" applyFill="1" applyBorder="1" applyAlignment="1" applyProtection="1">
      <alignment vertical="top"/>
      <protection locked="0"/>
    </xf>
    <xf numFmtId="0" fontId="0" fillId="3" borderId="54" xfId="0" applyFill="1" applyBorder="1" applyAlignment="1" applyProtection="1">
      <alignment vertical="top"/>
      <protection locked="0"/>
    </xf>
    <xf numFmtId="172" fontId="0" fillId="3" borderId="49" xfId="0" applyNumberFormat="1" applyFill="1" applyBorder="1" applyAlignment="1" applyProtection="1">
      <alignment vertical="top"/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0" fontId="0" fillId="3" borderId="49" xfId="0" applyFill="1" applyBorder="1" applyAlignment="1" applyProtection="1">
      <alignment vertical="top"/>
      <protection locked="0"/>
    </xf>
    <xf numFmtId="0" fontId="16" fillId="0" borderId="26" xfId="0" applyFont="1" applyBorder="1" applyAlignment="1" applyProtection="1">
      <alignment vertical="top"/>
      <protection locked="0"/>
    </xf>
    <xf numFmtId="0" fontId="16" fillId="0" borderId="26" xfId="0" applyNumberFormat="1" applyFont="1" applyBorder="1" applyAlignment="1" applyProtection="1">
      <alignment vertical="top"/>
      <protection locked="0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0" fontId="16" fillId="0" borderId="33" xfId="0" applyFont="1" applyBorder="1" applyAlignment="1" applyProtection="1">
      <alignment vertical="top" shrinkToFit="1"/>
      <protection locked="0"/>
    </xf>
    <xf numFmtId="0" fontId="16" fillId="0" borderId="26" xfId="0" applyFont="1" applyBorder="1" applyAlignment="1" applyProtection="1">
      <alignment vertical="top" shrinkToFit="1"/>
      <protection locked="0"/>
    </xf>
    <xf numFmtId="0" fontId="16" fillId="0" borderId="0" xfId="0" applyFont="1" applyProtection="1">
      <protection locked="0"/>
    </xf>
    <xf numFmtId="0" fontId="0" fillId="3" borderId="10" xfId="0" applyFill="1" applyBorder="1" applyAlignment="1" applyProtection="1">
      <alignment vertical="top"/>
      <protection locked="0"/>
    </xf>
    <xf numFmtId="0" fontId="0" fillId="3" borderId="10" xfId="0" applyNumberFormat="1" applyFill="1" applyBorder="1" applyAlignment="1" applyProtection="1">
      <alignment vertical="top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0" fontId="0" fillId="3" borderId="39" xfId="0" applyFill="1" applyBorder="1" applyAlignment="1" applyProtection="1">
      <alignment vertical="top" shrinkToFit="1"/>
      <protection locked="0"/>
    </xf>
    <xf numFmtId="0" fontId="0" fillId="3" borderId="10" xfId="0" applyFill="1" applyBorder="1" applyAlignment="1" applyProtection="1">
      <alignment vertical="top" shrinkToFit="1"/>
      <protection locked="0"/>
    </xf>
    <xf numFmtId="0" fontId="16" fillId="0" borderId="10" xfId="0" applyFont="1" applyBorder="1" applyAlignment="1" applyProtection="1">
      <alignment vertical="top"/>
      <protection locked="0"/>
    </xf>
    <xf numFmtId="0" fontId="16" fillId="0" borderId="10" xfId="0" applyNumberFormat="1" applyFont="1" applyBorder="1" applyAlignment="1" applyProtection="1">
      <alignment vertical="top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0" fontId="16" fillId="0" borderId="39" xfId="0" applyFont="1" applyBorder="1" applyAlignment="1" applyProtection="1">
      <alignment vertical="top" shrinkToFit="1"/>
      <protection locked="0"/>
    </xf>
    <xf numFmtId="0" fontId="16" fillId="0" borderId="10" xfId="0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 wrapText="1"/>
      <protection locked="0"/>
    </xf>
    <xf numFmtId="0" fontId="5" fillId="3" borderId="15" xfId="0" applyFont="1" applyFill="1" applyBorder="1" applyAlignment="1" applyProtection="1">
      <alignment vertical="top"/>
      <protection locked="0"/>
    </xf>
    <xf numFmtId="49" fontId="5" fillId="3" borderId="12" xfId="0" applyNumberFormat="1" applyFont="1" applyFill="1" applyBorder="1" applyAlignment="1" applyProtection="1">
      <alignment vertical="top"/>
      <protection locked="0"/>
    </xf>
    <xf numFmtId="49" fontId="5" fillId="3" borderId="12" xfId="0" applyNumberFormat="1" applyFont="1" applyFill="1" applyBorder="1" applyAlignment="1" applyProtection="1">
      <alignment horizontal="left" vertical="top" wrapText="1"/>
      <protection locked="0"/>
    </xf>
    <xf numFmtId="0" fontId="5" fillId="3" borderId="12" xfId="0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16" fillId="0" borderId="33" xfId="0" applyNumberFormat="1" applyFont="1" applyBorder="1" applyAlignment="1" applyProtection="1">
      <alignment horizontal="left" vertical="top" wrapText="1"/>
    </xf>
    <xf numFmtId="0" fontId="16" fillId="0" borderId="34" xfId="0" applyFont="1" applyBorder="1" applyAlignment="1" applyProtection="1">
      <alignment vertical="top" shrinkToFit="1"/>
    </xf>
    <xf numFmtId="172" fontId="16" fillId="0" borderId="33" xfId="0" applyNumberFormat="1" applyFont="1" applyBorder="1" applyAlignment="1" applyProtection="1">
      <alignment vertical="top" shrinkToFit="1"/>
    </xf>
    <xf numFmtId="0" fontId="17" fillId="0" borderId="33" xfId="0" quotePrefix="1" applyNumberFormat="1" applyFont="1" applyBorder="1" applyAlignment="1" applyProtection="1">
      <alignment horizontal="left" vertical="top" wrapText="1"/>
    </xf>
    <xf numFmtId="0" fontId="17" fillId="0" borderId="34" xfId="0" applyNumberFormat="1" applyFont="1" applyBorder="1" applyAlignment="1" applyProtection="1">
      <alignment vertical="top" wrapText="1" shrinkToFit="1"/>
    </xf>
    <xf numFmtId="172" fontId="17" fillId="0" borderId="33" xfId="0" applyNumberFormat="1" applyFont="1" applyBorder="1" applyAlignment="1" applyProtection="1">
      <alignment vertical="top" wrapText="1" shrinkToFit="1"/>
    </xf>
    <xf numFmtId="0" fontId="0" fillId="3" borderId="39" xfId="0" applyNumberFormat="1" applyFill="1" applyBorder="1" applyAlignment="1" applyProtection="1">
      <alignment horizontal="left" vertical="top" wrapText="1"/>
    </xf>
    <xf numFmtId="0" fontId="0" fillId="3" borderId="38" xfId="0" applyFill="1" applyBorder="1" applyAlignment="1" applyProtection="1">
      <alignment vertical="top" shrinkToFit="1"/>
    </xf>
    <xf numFmtId="172" fontId="0" fillId="3" borderId="39" xfId="0" applyNumberFormat="1" applyFill="1" applyBorder="1" applyAlignment="1" applyProtection="1">
      <alignment vertical="top" shrinkToFit="1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72" fontId="16" fillId="0" borderId="39" xfId="0" applyNumberFormat="1" applyFont="1" applyBorder="1" applyAlignment="1" applyProtection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O26" sqref="O26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M19" sqref="M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4"/>
      <c r="F16" s="85"/>
      <c r="G16" s="84"/>
      <c r="H16" s="85"/>
      <c r="I16" s="84">
        <f>SUMIF(F47:F52,A16,I47:I52)+SUMIF(F47:F52,"PSU",I47:I52)</f>
        <v>0</v>
      </c>
      <c r="J16" s="94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4"/>
      <c r="F17" s="85"/>
      <c r="G17" s="84"/>
      <c r="H17" s="85"/>
      <c r="I17" s="84">
        <f>SUMIF(F47:F52,A17,I47:I52)</f>
        <v>0</v>
      </c>
      <c r="J17" s="94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4"/>
      <c r="F18" s="85"/>
      <c r="G18" s="84"/>
      <c r="H18" s="85"/>
      <c r="I18" s="84">
        <f>SUMIF(F47:F52,A18,I47:I52)</f>
        <v>0</v>
      </c>
      <c r="J18" s="94"/>
    </row>
    <row r="19" spans="1:10" ht="23.25" customHeight="1" x14ac:dyDescent="0.2">
      <c r="A19" s="193" t="s">
        <v>67</v>
      </c>
      <c r="B19" s="194" t="s">
        <v>26</v>
      </c>
      <c r="C19" s="58"/>
      <c r="D19" s="59"/>
      <c r="E19" s="84"/>
      <c r="F19" s="85"/>
      <c r="G19" s="84"/>
      <c r="H19" s="85"/>
      <c r="I19" s="84">
        <f>SUMIF(F47:F52,A19,I47:I52)</f>
        <v>0</v>
      </c>
      <c r="J19" s="94"/>
    </row>
    <row r="20" spans="1:10" ht="23.25" customHeight="1" x14ac:dyDescent="0.2">
      <c r="A20" s="193" t="s">
        <v>68</v>
      </c>
      <c r="B20" s="194" t="s">
        <v>27</v>
      </c>
      <c r="C20" s="58"/>
      <c r="D20" s="59"/>
      <c r="E20" s="84"/>
      <c r="F20" s="85"/>
      <c r="G20" s="84"/>
      <c r="H20" s="85"/>
      <c r="I20" s="84">
        <f>SUMIF(F47:F52,A20,I47:I52)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Pol'!AC108</f>
        <v>0</v>
      </c>
      <c r="G39" s="148">
        <f>' Pol'!AD108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51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53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54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55</v>
      </c>
      <c r="C47" s="175" t="s">
        <v>56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 x14ac:dyDescent="0.2">
      <c r="A48" s="163"/>
      <c r="B48" s="166" t="s">
        <v>57</v>
      </c>
      <c r="C48" s="165" t="s">
        <v>58</v>
      </c>
      <c r="D48" s="167"/>
      <c r="E48" s="167"/>
      <c r="F48" s="183" t="s">
        <v>23</v>
      </c>
      <c r="G48" s="184"/>
      <c r="H48" s="184"/>
      <c r="I48" s="185">
        <f>' Pol'!G32</f>
        <v>0</v>
      </c>
      <c r="J48" s="185"/>
    </row>
    <row r="49" spans="1:10" ht="25.5" customHeight="1" x14ac:dyDescent="0.2">
      <c r="A49" s="163"/>
      <c r="B49" s="166" t="s">
        <v>59</v>
      </c>
      <c r="C49" s="165" t="s">
        <v>60</v>
      </c>
      <c r="D49" s="167"/>
      <c r="E49" s="167"/>
      <c r="F49" s="183" t="s">
        <v>24</v>
      </c>
      <c r="G49" s="184"/>
      <c r="H49" s="184"/>
      <c r="I49" s="185">
        <f>' Pol'!G41</f>
        <v>0</v>
      </c>
      <c r="J49" s="185"/>
    </row>
    <row r="50" spans="1:10" ht="25.5" customHeight="1" x14ac:dyDescent="0.2">
      <c r="A50" s="163"/>
      <c r="B50" s="166" t="s">
        <v>61</v>
      </c>
      <c r="C50" s="165" t="s">
        <v>62</v>
      </c>
      <c r="D50" s="167"/>
      <c r="E50" s="167"/>
      <c r="F50" s="183" t="s">
        <v>24</v>
      </c>
      <c r="G50" s="184"/>
      <c r="H50" s="184"/>
      <c r="I50" s="185">
        <f>' Pol'!G69</f>
        <v>0</v>
      </c>
      <c r="J50" s="185"/>
    </row>
    <row r="51" spans="1:10" ht="25.5" customHeight="1" x14ac:dyDescent="0.2">
      <c r="A51" s="163"/>
      <c r="B51" s="166" t="s">
        <v>63</v>
      </c>
      <c r="C51" s="165" t="s">
        <v>64</v>
      </c>
      <c r="D51" s="167"/>
      <c r="E51" s="167"/>
      <c r="F51" s="183" t="s">
        <v>24</v>
      </c>
      <c r="G51" s="184"/>
      <c r="H51" s="184"/>
      <c r="I51" s="185">
        <f>' Pol'!G95</f>
        <v>0</v>
      </c>
      <c r="J51" s="185"/>
    </row>
    <row r="52" spans="1:10" ht="25.5" customHeight="1" x14ac:dyDescent="0.2">
      <c r="A52" s="163"/>
      <c r="B52" s="177" t="s">
        <v>65</v>
      </c>
      <c r="C52" s="178" t="s">
        <v>66</v>
      </c>
      <c r="D52" s="179"/>
      <c r="E52" s="179"/>
      <c r="F52" s="186" t="s">
        <v>23</v>
      </c>
      <c r="G52" s="187"/>
      <c r="H52" s="187"/>
      <c r="I52" s="188">
        <f>' Pol'!G102</f>
        <v>0</v>
      </c>
      <c r="J52" s="188"/>
    </row>
    <row r="53" spans="1:10" ht="25.5" customHeight="1" x14ac:dyDescent="0.2">
      <c r="A53" s="164"/>
      <c r="B53" s="170" t="s">
        <v>1</v>
      </c>
      <c r="C53" s="170"/>
      <c r="D53" s="171"/>
      <c r="E53" s="171"/>
      <c r="F53" s="189"/>
      <c r="G53" s="190"/>
      <c r="H53" s="190"/>
      <c r="I53" s="191">
        <f>SUM(I47:I52)</f>
        <v>0</v>
      </c>
      <c r="J53" s="191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  <row r="56" spans="1:10" x14ac:dyDescent="0.2">
      <c r="F56" s="192"/>
      <c r="G56" s="130"/>
      <c r="H56" s="192"/>
      <c r="I56" s="130"/>
      <c r="J56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8"/>
  <sheetViews>
    <sheetView zoomScaleNormal="100" workbookViewId="0">
      <selection activeCell="AB16" sqref="AB16"/>
    </sheetView>
  </sheetViews>
  <sheetFormatPr defaultRowHeight="12.75" outlineLevelRow="1" x14ac:dyDescent="0.2"/>
  <cols>
    <col min="1" max="1" width="4.28515625" style="210" customWidth="1"/>
    <col min="2" max="2" width="14.42578125" style="265" customWidth="1"/>
    <col min="3" max="3" width="38.28515625" style="265" customWidth="1"/>
    <col min="4" max="4" width="4.5703125" style="210" customWidth="1"/>
    <col min="5" max="5" width="10.5703125" style="210" customWidth="1"/>
    <col min="6" max="6" width="9.85546875" style="210" customWidth="1"/>
    <col min="7" max="7" width="12.7109375" style="210" customWidth="1"/>
    <col min="8" max="13" width="0" style="210" hidden="1" customWidth="1"/>
    <col min="14" max="15" width="9.140625" style="210"/>
    <col min="16" max="21" width="0" style="210" hidden="1" customWidth="1"/>
    <col min="22" max="28" width="9.140625" style="210"/>
    <col min="29" max="39" width="0" style="210" hidden="1" customWidth="1"/>
    <col min="40" max="16384" width="9.140625" style="210"/>
  </cols>
  <sheetData>
    <row r="1" spans="1:60" ht="15.75" customHeight="1" x14ac:dyDescent="0.25">
      <c r="A1" s="209" t="s">
        <v>6</v>
      </c>
      <c r="B1" s="209"/>
      <c r="C1" s="209"/>
      <c r="D1" s="209"/>
      <c r="E1" s="209"/>
      <c r="F1" s="209"/>
      <c r="G1" s="209"/>
      <c r="AE1" s="210" t="s">
        <v>70</v>
      </c>
    </row>
    <row r="2" spans="1:60" ht="24.95" customHeight="1" x14ac:dyDescent="0.2">
      <c r="A2" s="211" t="s">
        <v>69</v>
      </c>
      <c r="B2" s="212"/>
      <c r="C2" s="213" t="s">
        <v>46</v>
      </c>
      <c r="D2" s="214"/>
      <c r="E2" s="214"/>
      <c r="F2" s="214"/>
      <c r="G2" s="215"/>
      <c r="AE2" s="210" t="s">
        <v>71</v>
      </c>
    </row>
    <row r="3" spans="1:60" ht="24.95" hidden="1" customHeight="1" x14ac:dyDescent="0.2">
      <c r="A3" s="216" t="s">
        <v>7</v>
      </c>
      <c r="B3" s="217"/>
      <c r="C3" s="218"/>
      <c r="D3" s="218"/>
      <c r="E3" s="218"/>
      <c r="F3" s="218"/>
      <c r="G3" s="219"/>
      <c r="AE3" s="210" t="s">
        <v>72</v>
      </c>
    </row>
    <row r="4" spans="1:60" ht="24.95" hidden="1" customHeight="1" x14ac:dyDescent="0.2">
      <c r="A4" s="216" t="s">
        <v>8</v>
      </c>
      <c r="B4" s="217"/>
      <c r="C4" s="220"/>
      <c r="D4" s="218"/>
      <c r="E4" s="218"/>
      <c r="F4" s="218"/>
      <c r="G4" s="219"/>
      <c r="AE4" s="210" t="s">
        <v>73</v>
      </c>
    </row>
    <row r="5" spans="1:60" hidden="1" x14ac:dyDescent="0.2">
      <c r="A5" s="221" t="s">
        <v>74</v>
      </c>
      <c r="B5" s="222"/>
      <c r="C5" s="223"/>
      <c r="D5" s="224"/>
      <c r="E5" s="224"/>
      <c r="F5" s="224"/>
      <c r="G5" s="225"/>
      <c r="AE5" s="210" t="s">
        <v>75</v>
      </c>
    </row>
    <row r="7" spans="1:60" ht="38.25" x14ac:dyDescent="0.2">
      <c r="A7" s="226" t="s">
        <v>76</v>
      </c>
      <c r="B7" s="227" t="s">
        <v>77</v>
      </c>
      <c r="C7" s="227" t="s">
        <v>78</v>
      </c>
      <c r="D7" s="226" t="s">
        <v>79</v>
      </c>
      <c r="E7" s="226" t="s">
        <v>80</v>
      </c>
      <c r="F7" s="228" t="s">
        <v>81</v>
      </c>
      <c r="G7" s="229" t="s">
        <v>28</v>
      </c>
      <c r="H7" s="230" t="s">
        <v>29</v>
      </c>
      <c r="I7" s="230" t="s">
        <v>82</v>
      </c>
      <c r="J7" s="230" t="s">
        <v>30</v>
      </c>
      <c r="K7" s="230" t="s">
        <v>83</v>
      </c>
      <c r="L7" s="230" t="s">
        <v>84</v>
      </c>
      <c r="M7" s="230" t="s">
        <v>85</v>
      </c>
      <c r="N7" s="230" t="s">
        <v>86</v>
      </c>
      <c r="O7" s="230" t="s">
        <v>87</v>
      </c>
      <c r="P7" s="230" t="s">
        <v>88</v>
      </c>
      <c r="Q7" s="230" t="s">
        <v>89</v>
      </c>
      <c r="R7" s="230" t="s">
        <v>90</v>
      </c>
      <c r="S7" s="230" t="s">
        <v>91</v>
      </c>
      <c r="T7" s="230" t="s">
        <v>92</v>
      </c>
      <c r="U7" s="231" t="s">
        <v>93</v>
      </c>
    </row>
    <row r="8" spans="1:60" x14ac:dyDescent="0.2">
      <c r="A8" s="232" t="s">
        <v>94</v>
      </c>
      <c r="B8" s="233" t="s">
        <v>55</v>
      </c>
      <c r="C8" s="234" t="s">
        <v>56</v>
      </c>
      <c r="D8" s="235"/>
      <c r="E8" s="236"/>
      <c r="F8" s="237"/>
      <c r="G8" s="237">
        <f>SUMIF(AE9:AE31,"&lt;&gt;NOR",G9:G31)</f>
        <v>0</v>
      </c>
      <c r="H8" s="237"/>
      <c r="I8" s="237">
        <f>SUM(I9:I31)</f>
        <v>0</v>
      </c>
      <c r="J8" s="237"/>
      <c r="K8" s="237">
        <f>SUM(K9:K31)</f>
        <v>0</v>
      </c>
      <c r="L8" s="237"/>
      <c r="M8" s="237">
        <f>SUM(M9:M31)</f>
        <v>0</v>
      </c>
      <c r="N8" s="238"/>
      <c r="O8" s="238">
        <f>SUM(O9:O31)</f>
        <v>19.6996</v>
      </c>
      <c r="P8" s="238"/>
      <c r="Q8" s="238">
        <f>SUM(Q9:Q31)</f>
        <v>0</v>
      </c>
      <c r="R8" s="238"/>
      <c r="S8" s="238"/>
      <c r="T8" s="232"/>
      <c r="U8" s="238">
        <f>SUM(U9:U31)</f>
        <v>28.04</v>
      </c>
      <c r="AE8" s="210" t="s">
        <v>95</v>
      </c>
    </row>
    <row r="9" spans="1:60" outlineLevel="1" x14ac:dyDescent="0.2">
      <c r="A9" s="239">
        <v>1</v>
      </c>
      <c r="B9" s="240" t="s">
        <v>96</v>
      </c>
      <c r="C9" s="267" t="s">
        <v>97</v>
      </c>
      <c r="D9" s="268" t="s">
        <v>98</v>
      </c>
      <c r="E9" s="269">
        <v>19.071000000000002</v>
      </c>
      <c r="F9" s="195"/>
      <c r="G9" s="241">
        <f>ROUND(E9*F9,2)</f>
        <v>0</v>
      </c>
      <c r="H9" s="195"/>
      <c r="I9" s="241">
        <f>ROUND(E9*H9,2)</f>
        <v>0</v>
      </c>
      <c r="J9" s="195"/>
      <c r="K9" s="241">
        <f>ROUND(E9*J9,2)</f>
        <v>0</v>
      </c>
      <c r="L9" s="241">
        <v>21</v>
      </c>
      <c r="M9" s="241">
        <f>G9*(1+L9/100)</f>
        <v>0</v>
      </c>
      <c r="N9" s="242">
        <v>0</v>
      </c>
      <c r="O9" s="242">
        <f>ROUND(E9*N9,5)</f>
        <v>0</v>
      </c>
      <c r="P9" s="242">
        <v>0</v>
      </c>
      <c r="Q9" s="242">
        <f>ROUND(E9*P9,5)</f>
        <v>0</v>
      </c>
      <c r="R9" s="242"/>
      <c r="S9" s="242"/>
      <c r="T9" s="243">
        <v>0.33</v>
      </c>
      <c r="U9" s="242">
        <f>ROUND(E9*T9,2)</f>
        <v>6.29</v>
      </c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99</v>
      </c>
      <c r="AF9" s="244"/>
      <c r="AG9" s="244"/>
      <c r="AH9" s="244"/>
      <c r="AI9" s="244"/>
      <c r="AJ9" s="244"/>
      <c r="AK9" s="244"/>
      <c r="AL9" s="244"/>
      <c r="AM9" s="244"/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 x14ac:dyDescent="0.2">
      <c r="A10" s="239"/>
      <c r="B10" s="240"/>
      <c r="C10" s="270" t="s">
        <v>100</v>
      </c>
      <c r="D10" s="271"/>
      <c r="E10" s="272">
        <v>4.29</v>
      </c>
      <c r="F10" s="241"/>
      <c r="G10" s="241"/>
      <c r="H10" s="241"/>
      <c r="I10" s="241"/>
      <c r="J10" s="241"/>
      <c r="K10" s="241"/>
      <c r="L10" s="241"/>
      <c r="M10" s="241"/>
      <c r="N10" s="242"/>
      <c r="O10" s="242"/>
      <c r="P10" s="242"/>
      <c r="Q10" s="242"/>
      <c r="R10" s="242"/>
      <c r="S10" s="242"/>
      <c r="T10" s="243"/>
      <c r="U10" s="242"/>
      <c r="V10" s="244"/>
      <c r="W10" s="244"/>
      <c r="X10" s="244"/>
      <c r="Y10" s="244"/>
      <c r="Z10" s="244"/>
      <c r="AA10" s="244"/>
      <c r="AB10" s="244"/>
      <c r="AC10" s="244"/>
      <c r="AD10" s="244"/>
      <c r="AE10" s="244" t="s">
        <v>101</v>
      </c>
      <c r="AF10" s="244">
        <v>0</v>
      </c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  <c r="BB10" s="244"/>
      <c r="BC10" s="244"/>
      <c r="BD10" s="244"/>
      <c r="BE10" s="244"/>
      <c r="BF10" s="244"/>
      <c r="BG10" s="244"/>
      <c r="BH10" s="244"/>
    </row>
    <row r="11" spans="1:60" outlineLevel="1" x14ac:dyDescent="0.2">
      <c r="A11" s="239"/>
      <c r="B11" s="240"/>
      <c r="C11" s="270" t="s">
        <v>102</v>
      </c>
      <c r="D11" s="271"/>
      <c r="E11" s="272">
        <v>8.61</v>
      </c>
      <c r="F11" s="241"/>
      <c r="G11" s="241"/>
      <c r="H11" s="241"/>
      <c r="I11" s="241"/>
      <c r="J11" s="241"/>
      <c r="K11" s="241"/>
      <c r="L11" s="241"/>
      <c r="M11" s="241"/>
      <c r="N11" s="242"/>
      <c r="O11" s="242"/>
      <c r="P11" s="242"/>
      <c r="Q11" s="242"/>
      <c r="R11" s="242"/>
      <c r="S11" s="242"/>
      <c r="T11" s="243"/>
      <c r="U11" s="242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101</v>
      </c>
      <c r="AF11" s="244">
        <v>0</v>
      </c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 x14ac:dyDescent="0.2">
      <c r="A12" s="239"/>
      <c r="B12" s="240"/>
      <c r="C12" s="270" t="s">
        <v>103</v>
      </c>
      <c r="D12" s="271"/>
      <c r="E12" s="272">
        <v>0.495</v>
      </c>
      <c r="F12" s="241"/>
      <c r="G12" s="241"/>
      <c r="H12" s="241"/>
      <c r="I12" s="241"/>
      <c r="J12" s="241"/>
      <c r="K12" s="241"/>
      <c r="L12" s="241"/>
      <c r="M12" s="241"/>
      <c r="N12" s="242"/>
      <c r="O12" s="242"/>
      <c r="P12" s="242"/>
      <c r="Q12" s="242"/>
      <c r="R12" s="242"/>
      <c r="S12" s="242"/>
      <c r="T12" s="243"/>
      <c r="U12" s="242"/>
      <c r="V12" s="244"/>
      <c r="W12" s="244"/>
      <c r="X12" s="244"/>
      <c r="Y12" s="244"/>
      <c r="Z12" s="244"/>
      <c r="AA12" s="244"/>
      <c r="AB12" s="244"/>
      <c r="AC12" s="244"/>
      <c r="AD12" s="244"/>
      <c r="AE12" s="244" t="s">
        <v>101</v>
      </c>
      <c r="AF12" s="244">
        <v>0</v>
      </c>
      <c r="AG12" s="244"/>
      <c r="AH12" s="244"/>
      <c r="AI12" s="244"/>
      <c r="AJ12" s="244"/>
      <c r="AK12" s="244"/>
      <c r="AL12" s="244"/>
      <c r="AM12" s="244"/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4"/>
      <c r="BB12" s="244"/>
      <c r="BC12" s="244"/>
      <c r="BD12" s="244"/>
      <c r="BE12" s="244"/>
      <c r="BF12" s="244"/>
      <c r="BG12" s="244"/>
      <c r="BH12" s="244"/>
    </row>
    <row r="13" spans="1:60" outlineLevel="1" x14ac:dyDescent="0.2">
      <c r="A13" s="239"/>
      <c r="B13" s="240"/>
      <c r="C13" s="270" t="s">
        <v>104</v>
      </c>
      <c r="D13" s="271"/>
      <c r="E13" s="272">
        <v>0.36</v>
      </c>
      <c r="F13" s="241"/>
      <c r="G13" s="241"/>
      <c r="H13" s="241"/>
      <c r="I13" s="241"/>
      <c r="J13" s="241"/>
      <c r="K13" s="241"/>
      <c r="L13" s="241"/>
      <c r="M13" s="241"/>
      <c r="N13" s="242"/>
      <c r="O13" s="242"/>
      <c r="P13" s="242"/>
      <c r="Q13" s="242"/>
      <c r="R13" s="242"/>
      <c r="S13" s="242"/>
      <c r="T13" s="243"/>
      <c r="U13" s="242"/>
      <c r="V13" s="244"/>
      <c r="W13" s="244"/>
      <c r="X13" s="244"/>
      <c r="Y13" s="244"/>
      <c r="Z13" s="244"/>
      <c r="AA13" s="244"/>
      <c r="AB13" s="244"/>
      <c r="AC13" s="244"/>
      <c r="AD13" s="244"/>
      <c r="AE13" s="244" t="s">
        <v>101</v>
      </c>
      <c r="AF13" s="244">
        <v>0</v>
      </c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 x14ac:dyDescent="0.2">
      <c r="A14" s="239"/>
      <c r="B14" s="240"/>
      <c r="C14" s="270" t="s">
        <v>105</v>
      </c>
      <c r="D14" s="271"/>
      <c r="E14" s="272">
        <v>0.216</v>
      </c>
      <c r="F14" s="241"/>
      <c r="G14" s="241"/>
      <c r="H14" s="241"/>
      <c r="I14" s="241"/>
      <c r="J14" s="241"/>
      <c r="K14" s="241"/>
      <c r="L14" s="241"/>
      <c r="M14" s="241"/>
      <c r="N14" s="242"/>
      <c r="O14" s="242"/>
      <c r="P14" s="242"/>
      <c r="Q14" s="242"/>
      <c r="R14" s="242"/>
      <c r="S14" s="242"/>
      <c r="T14" s="243"/>
      <c r="U14" s="242"/>
      <c r="V14" s="244"/>
      <c r="W14" s="244"/>
      <c r="X14" s="244"/>
      <c r="Y14" s="244"/>
      <c r="Z14" s="244"/>
      <c r="AA14" s="244"/>
      <c r="AB14" s="244"/>
      <c r="AC14" s="244"/>
      <c r="AD14" s="244"/>
      <c r="AE14" s="244" t="s">
        <v>101</v>
      </c>
      <c r="AF14" s="244">
        <v>0</v>
      </c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 outlineLevel="1" x14ac:dyDescent="0.2">
      <c r="A15" s="239"/>
      <c r="B15" s="240"/>
      <c r="C15" s="270" t="s">
        <v>106</v>
      </c>
      <c r="D15" s="271"/>
      <c r="E15" s="272">
        <v>5.0999999999999996</v>
      </c>
      <c r="F15" s="241"/>
      <c r="G15" s="241"/>
      <c r="H15" s="241"/>
      <c r="I15" s="241"/>
      <c r="J15" s="241"/>
      <c r="K15" s="241"/>
      <c r="L15" s="241"/>
      <c r="M15" s="241"/>
      <c r="N15" s="242"/>
      <c r="O15" s="242"/>
      <c r="P15" s="242"/>
      <c r="Q15" s="242"/>
      <c r="R15" s="242"/>
      <c r="S15" s="242"/>
      <c r="T15" s="243"/>
      <c r="U15" s="242"/>
      <c r="V15" s="244"/>
      <c r="W15" s="244"/>
      <c r="X15" s="244"/>
      <c r="Y15" s="244"/>
      <c r="Z15" s="244"/>
      <c r="AA15" s="244"/>
      <c r="AB15" s="244"/>
      <c r="AC15" s="244"/>
      <c r="AD15" s="244"/>
      <c r="AE15" s="244" t="s">
        <v>101</v>
      </c>
      <c r="AF15" s="244">
        <v>0</v>
      </c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 x14ac:dyDescent="0.2">
      <c r="A16" s="239">
        <v>2</v>
      </c>
      <c r="B16" s="240" t="s">
        <v>107</v>
      </c>
      <c r="C16" s="267" t="s">
        <v>108</v>
      </c>
      <c r="D16" s="268" t="s">
        <v>98</v>
      </c>
      <c r="E16" s="269">
        <v>1.4039999999999999</v>
      </c>
      <c r="F16" s="195"/>
      <c r="G16" s="241">
        <f>ROUND(E16*F16,2)</f>
        <v>0</v>
      </c>
      <c r="H16" s="195"/>
      <c r="I16" s="241">
        <f>ROUND(E16*H16,2)</f>
        <v>0</v>
      </c>
      <c r="J16" s="195"/>
      <c r="K16" s="241">
        <f>ROUND(E16*J16,2)</f>
        <v>0</v>
      </c>
      <c r="L16" s="241">
        <v>21</v>
      </c>
      <c r="M16" s="241">
        <f>G16*(1+L16/100)</f>
        <v>0</v>
      </c>
      <c r="N16" s="242">
        <v>0</v>
      </c>
      <c r="O16" s="242">
        <f>ROUND(E16*N16,5)</f>
        <v>0</v>
      </c>
      <c r="P16" s="242">
        <v>0</v>
      </c>
      <c r="Q16" s="242">
        <f>ROUND(E16*P16,5)</f>
        <v>0</v>
      </c>
      <c r="R16" s="242"/>
      <c r="S16" s="242"/>
      <c r="T16" s="243">
        <v>0.25659999999999999</v>
      </c>
      <c r="U16" s="242">
        <f>ROUND(E16*T16,2)</f>
        <v>0.36</v>
      </c>
      <c r="V16" s="244"/>
      <c r="W16" s="244"/>
      <c r="X16" s="244"/>
      <c r="Y16" s="244"/>
      <c r="Z16" s="244"/>
      <c r="AA16" s="244"/>
      <c r="AB16" s="244"/>
      <c r="AC16" s="244"/>
      <c r="AD16" s="244"/>
      <c r="AE16" s="244" t="s">
        <v>99</v>
      </c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outlineLevel="1" x14ac:dyDescent="0.2">
      <c r="A17" s="239"/>
      <c r="B17" s="240"/>
      <c r="C17" s="270" t="s">
        <v>109</v>
      </c>
      <c r="D17" s="271"/>
      <c r="E17" s="272">
        <v>1.4039999999999999</v>
      </c>
      <c r="F17" s="241"/>
      <c r="G17" s="241"/>
      <c r="H17" s="241"/>
      <c r="I17" s="241"/>
      <c r="J17" s="241"/>
      <c r="K17" s="241"/>
      <c r="L17" s="241"/>
      <c r="M17" s="241"/>
      <c r="N17" s="242"/>
      <c r="O17" s="242"/>
      <c r="P17" s="242"/>
      <c r="Q17" s="242"/>
      <c r="R17" s="242"/>
      <c r="S17" s="242"/>
      <c r="T17" s="243"/>
      <c r="U17" s="242"/>
      <c r="V17" s="244"/>
      <c r="W17" s="244"/>
      <c r="X17" s="244"/>
      <c r="Y17" s="244"/>
      <c r="Z17" s="244"/>
      <c r="AA17" s="244"/>
      <c r="AB17" s="244"/>
      <c r="AC17" s="244"/>
      <c r="AD17" s="244"/>
      <c r="AE17" s="244" t="s">
        <v>101</v>
      </c>
      <c r="AF17" s="244">
        <v>0</v>
      </c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ht="22.5" outlineLevel="1" x14ac:dyDescent="0.2">
      <c r="A18" s="239">
        <v>3</v>
      </c>
      <c r="B18" s="240" t="s">
        <v>110</v>
      </c>
      <c r="C18" s="267" t="s">
        <v>111</v>
      </c>
      <c r="D18" s="268" t="s">
        <v>98</v>
      </c>
      <c r="E18" s="269">
        <v>11.587999999999999</v>
      </c>
      <c r="F18" s="195"/>
      <c r="G18" s="241">
        <f>ROUND(E18*F18,2)</f>
        <v>0</v>
      </c>
      <c r="H18" s="195"/>
      <c r="I18" s="241">
        <f>ROUND(E18*H18,2)</f>
        <v>0</v>
      </c>
      <c r="J18" s="195"/>
      <c r="K18" s="241">
        <f>ROUND(E18*J18,2)</f>
        <v>0</v>
      </c>
      <c r="L18" s="241">
        <v>21</v>
      </c>
      <c r="M18" s="241">
        <f>G18*(1+L18/100)</f>
        <v>0</v>
      </c>
      <c r="N18" s="242">
        <v>1.7</v>
      </c>
      <c r="O18" s="242">
        <f>ROUND(E18*N18,5)</f>
        <v>19.6996</v>
      </c>
      <c r="P18" s="242">
        <v>0</v>
      </c>
      <c r="Q18" s="242">
        <f>ROUND(E18*P18,5)</f>
        <v>0</v>
      </c>
      <c r="R18" s="242"/>
      <c r="S18" s="242"/>
      <c r="T18" s="243">
        <v>1.587</v>
      </c>
      <c r="U18" s="242">
        <f>ROUND(E18*T18,2)</f>
        <v>18.39</v>
      </c>
      <c r="V18" s="244"/>
      <c r="W18" s="244"/>
      <c r="X18" s="244"/>
      <c r="Y18" s="244"/>
      <c r="Z18" s="244"/>
      <c r="AA18" s="244"/>
      <c r="AB18" s="244"/>
      <c r="AC18" s="244"/>
      <c r="AD18" s="244"/>
      <c r="AE18" s="244" t="s">
        <v>99</v>
      </c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 x14ac:dyDescent="0.2">
      <c r="A19" s="239"/>
      <c r="B19" s="240"/>
      <c r="C19" s="270" t="s">
        <v>112</v>
      </c>
      <c r="D19" s="271"/>
      <c r="E19" s="272">
        <v>5.62</v>
      </c>
      <c r="F19" s="241"/>
      <c r="G19" s="241"/>
      <c r="H19" s="241"/>
      <c r="I19" s="241"/>
      <c r="J19" s="241"/>
      <c r="K19" s="241"/>
      <c r="L19" s="241"/>
      <c r="M19" s="241"/>
      <c r="N19" s="242"/>
      <c r="O19" s="242"/>
      <c r="P19" s="242"/>
      <c r="Q19" s="242"/>
      <c r="R19" s="242"/>
      <c r="S19" s="242"/>
      <c r="T19" s="243"/>
      <c r="U19" s="242"/>
      <c r="V19" s="244"/>
      <c r="W19" s="244"/>
      <c r="X19" s="244"/>
      <c r="Y19" s="244"/>
      <c r="Z19" s="244"/>
      <c r="AA19" s="244"/>
      <c r="AB19" s="244"/>
      <c r="AC19" s="244"/>
      <c r="AD19" s="244"/>
      <c r="AE19" s="244" t="s">
        <v>101</v>
      </c>
      <c r="AF19" s="244">
        <v>0</v>
      </c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 x14ac:dyDescent="0.2">
      <c r="A20" s="239"/>
      <c r="B20" s="240"/>
      <c r="C20" s="270" t="s">
        <v>113</v>
      </c>
      <c r="D20" s="271"/>
      <c r="E20" s="272">
        <v>2.952</v>
      </c>
      <c r="F20" s="241"/>
      <c r="G20" s="241"/>
      <c r="H20" s="241"/>
      <c r="I20" s="241"/>
      <c r="J20" s="241"/>
      <c r="K20" s="241"/>
      <c r="L20" s="241"/>
      <c r="M20" s="241"/>
      <c r="N20" s="242"/>
      <c r="O20" s="242"/>
      <c r="P20" s="242"/>
      <c r="Q20" s="242"/>
      <c r="R20" s="242"/>
      <c r="S20" s="242"/>
      <c r="T20" s="243"/>
      <c r="U20" s="242"/>
      <c r="V20" s="244"/>
      <c r="W20" s="244"/>
      <c r="X20" s="244"/>
      <c r="Y20" s="244"/>
      <c r="Z20" s="244"/>
      <c r="AA20" s="244"/>
      <c r="AB20" s="244"/>
      <c r="AC20" s="244"/>
      <c r="AD20" s="244"/>
      <c r="AE20" s="244" t="s">
        <v>101</v>
      </c>
      <c r="AF20" s="244">
        <v>0</v>
      </c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outlineLevel="1" x14ac:dyDescent="0.2">
      <c r="A21" s="239"/>
      <c r="B21" s="240"/>
      <c r="C21" s="270" t="s">
        <v>114</v>
      </c>
      <c r="D21" s="271"/>
      <c r="E21" s="272">
        <v>0.19800000000000001</v>
      </c>
      <c r="F21" s="241"/>
      <c r="G21" s="241"/>
      <c r="H21" s="241"/>
      <c r="I21" s="241"/>
      <c r="J21" s="241"/>
      <c r="K21" s="241"/>
      <c r="L21" s="241"/>
      <c r="M21" s="241"/>
      <c r="N21" s="242"/>
      <c r="O21" s="242"/>
      <c r="P21" s="242"/>
      <c r="Q21" s="242"/>
      <c r="R21" s="242"/>
      <c r="S21" s="242"/>
      <c r="T21" s="243"/>
      <c r="U21" s="242"/>
      <c r="V21" s="244"/>
      <c r="W21" s="244"/>
      <c r="X21" s="244"/>
      <c r="Y21" s="244"/>
      <c r="Z21" s="244"/>
      <c r="AA21" s="244"/>
      <c r="AB21" s="244"/>
      <c r="AC21" s="244"/>
      <c r="AD21" s="244"/>
      <c r="AE21" s="244" t="s">
        <v>101</v>
      </c>
      <c r="AF21" s="244">
        <v>0</v>
      </c>
      <c r="AG21" s="244"/>
      <c r="AH21" s="244"/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 x14ac:dyDescent="0.2">
      <c r="A22" s="239"/>
      <c r="B22" s="240"/>
      <c r="C22" s="270" t="s">
        <v>115</v>
      </c>
      <c r="D22" s="271"/>
      <c r="E22" s="272">
        <v>1.18</v>
      </c>
      <c r="F22" s="241"/>
      <c r="G22" s="241"/>
      <c r="H22" s="241"/>
      <c r="I22" s="241"/>
      <c r="J22" s="241"/>
      <c r="K22" s="241"/>
      <c r="L22" s="241"/>
      <c r="M22" s="241"/>
      <c r="N22" s="242"/>
      <c r="O22" s="242"/>
      <c r="P22" s="242"/>
      <c r="Q22" s="242"/>
      <c r="R22" s="242"/>
      <c r="S22" s="242"/>
      <c r="T22" s="243"/>
      <c r="U22" s="242"/>
      <c r="V22" s="244"/>
      <c r="W22" s="244"/>
      <c r="X22" s="244"/>
      <c r="Y22" s="244"/>
      <c r="Z22" s="244"/>
      <c r="AA22" s="244"/>
      <c r="AB22" s="244"/>
      <c r="AC22" s="244"/>
      <c r="AD22" s="244"/>
      <c r="AE22" s="244" t="s">
        <v>101</v>
      </c>
      <c r="AF22" s="244">
        <v>0</v>
      </c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outlineLevel="1" x14ac:dyDescent="0.2">
      <c r="A23" s="239"/>
      <c r="B23" s="240"/>
      <c r="C23" s="270" t="s">
        <v>116</v>
      </c>
      <c r="D23" s="271"/>
      <c r="E23" s="272">
        <v>0.108</v>
      </c>
      <c r="F23" s="241"/>
      <c r="G23" s="241"/>
      <c r="H23" s="241"/>
      <c r="I23" s="241"/>
      <c r="J23" s="241"/>
      <c r="K23" s="241"/>
      <c r="L23" s="241"/>
      <c r="M23" s="241"/>
      <c r="N23" s="242"/>
      <c r="O23" s="242"/>
      <c r="P23" s="242"/>
      <c r="Q23" s="242"/>
      <c r="R23" s="242"/>
      <c r="S23" s="242"/>
      <c r="T23" s="243"/>
      <c r="U23" s="242"/>
      <c r="V23" s="244"/>
      <c r="W23" s="244"/>
      <c r="X23" s="244"/>
      <c r="Y23" s="244"/>
      <c r="Z23" s="244"/>
      <c r="AA23" s="244"/>
      <c r="AB23" s="244"/>
      <c r="AC23" s="244"/>
      <c r="AD23" s="244"/>
      <c r="AE23" s="244" t="s">
        <v>101</v>
      </c>
      <c r="AF23" s="244">
        <v>0</v>
      </c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 x14ac:dyDescent="0.2">
      <c r="A24" s="239"/>
      <c r="B24" s="240"/>
      <c r="C24" s="270" t="s">
        <v>117</v>
      </c>
      <c r="D24" s="271"/>
      <c r="E24" s="272">
        <v>1.53</v>
      </c>
      <c r="F24" s="241"/>
      <c r="G24" s="241"/>
      <c r="H24" s="241"/>
      <c r="I24" s="241"/>
      <c r="J24" s="241"/>
      <c r="K24" s="241"/>
      <c r="L24" s="241"/>
      <c r="M24" s="241"/>
      <c r="N24" s="242"/>
      <c r="O24" s="242"/>
      <c r="P24" s="242"/>
      <c r="Q24" s="242"/>
      <c r="R24" s="242"/>
      <c r="S24" s="242"/>
      <c r="T24" s="243"/>
      <c r="U24" s="242"/>
      <c r="V24" s="244"/>
      <c r="W24" s="244"/>
      <c r="X24" s="244"/>
      <c r="Y24" s="244"/>
      <c r="Z24" s="244"/>
      <c r="AA24" s="244"/>
      <c r="AB24" s="244"/>
      <c r="AC24" s="244"/>
      <c r="AD24" s="244"/>
      <c r="AE24" s="244" t="s">
        <v>101</v>
      </c>
      <c r="AF24" s="244">
        <v>0</v>
      </c>
      <c r="AG24" s="244"/>
      <c r="AH24" s="244"/>
      <c r="AI24" s="244"/>
      <c r="AJ24" s="244"/>
      <c r="AK24" s="244"/>
      <c r="AL24" s="244"/>
      <c r="AM24" s="244"/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 outlineLevel="1" x14ac:dyDescent="0.2">
      <c r="A25" s="239">
        <v>4</v>
      </c>
      <c r="B25" s="240" t="s">
        <v>118</v>
      </c>
      <c r="C25" s="267" t="s">
        <v>119</v>
      </c>
      <c r="D25" s="268" t="s">
        <v>98</v>
      </c>
      <c r="E25" s="269">
        <v>13.282999999999999</v>
      </c>
      <c r="F25" s="195"/>
      <c r="G25" s="241">
        <f>ROUND(E25*F25,2)</f>
        <v>0</v>
      </c>
      <c r="H25" s="195"/>
      <c r="I25" s="241">
        <f>ROUND(E25*H25,2)</f>
        <v>0</v>
      </c>
      <c r="J25" s="195"/>
      <c r="K25" s="241">
        <f>ROUND(E25*J25,2)</f>
        <v>0</v>
      </c>
      <c r="L25" s="241">
        <v>21</v>
      </c>
      <c r="M25" s="241">
        <f>G25*(1+L25/100)</f>
        <v>0</v>
      </c>
      <c r="N25" s="242">
        <v>0</v>
      </c>
      <c r="O25" s="242">
        <f>ROUND(E25*N25,5)</f>
        <v>0</v>
      </c>
      <c r="P25" s="242">
        <v>0</v>
      </c>
      <c r="Q25" s="242">
        <f>ROUND(E25*P25,5)</f>
        <v>0</v>
      </c>
      <c r="R25" s="242"/>
      <c r="S25" s="242"/>
      <c r="T25" s="243">
        <v>0.20200000000000001</v>
      </c>
      <c r="U25" s="242">
        <f>ROUND(E25*T25,2)</f>
        <v>2.68</v>
      </c>
      <c r="V25" s="244"/>
      <c r="W25" s="244"/>
      <c r="X25" s="244"/>
      <c r="Y25" s="244"/>
      <c r="Z25" s="244"/>
      <c r="AA25" s="244"/>
      <c r="AB25" s="244"/>
      <c r="AC25" s="244"/>
      <c r="AD25" s="244"/>
      <c r="AE25" s="244" t="s">
        <v>99</v>
      </c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4"/>
      <c r="BB25" s="244"/>
      <c r="BC25" s="244"/>
      <c r="BD25" s="244"/>
      <c r="BE25" s="244"/>
      <c r="BF25" s="244"/>
      <c r="BG25" s="244"/>
      <c r="BH25" s="244"/>
    </row>
    <row r="26" spans="1:60" outlineLevel="1" x14ac:dyDescent="0.2">
      <c r="A26" s="239"/>
      <c r="B26" s="240"/>
      <c r="C26" s="270" t="s">
        <v>120</v>
      </c>
      <c r="D26" s="271"/>
      <c r="E26" s="272">
        <v>13.282999999999999</v>
      </c>
      <c r="F26" s="241"/>
      <c r="G26" s="241"/>
      <c r="H26" s="241"/>
      <c r="I26" s="241"/>
      <c r="J26" s="241"/>
      <c r="K26" s="241"/>
      <c r="L26" s="241"/>
      <c r="M26" s="241"/>
      <c r="N26" s="242"/>
      <c r="O26" s="242"/>
      <c r="P26" s="242"/>
      <c r="Q26" s="242"/>
      <c r="R26" s="242"/>
      <c r="S26" s="242"/>
      <c r="T26" s="243"/>
      <c r="U26" s="242"/>
      <c r="V26" s="244"/>
      <c r="W26" s="244"/>
      <c r="X26" s="244"/>
      <c r="Y26" s="244"/>
      <c r="Z26" s="244"/>
      <c r="AA26" s="244"/>
      <c r="AB26" s="244"/>
      <c r="AC26" s="244"/>
      <c r="AD26" s="244"/>
      <c r="AE26" s="244" t="s">
        <v>101</v>
      </c>
      <c r="AF26" s="244">
        <v>0</v>
      </c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ht="22.5" outlineLevel="1" x14ac:dyDescent="0.2">
      <c r="A27" s="239">
        <v>5</v>
      </c>
      <c r="B27" s="240" t="s">
        <v>121</v>
      </c>
      <c r="C27" s="267" t="s">
        <v>122</v>
      </c>
      <c r="D27" s="268" t="s">
        <v>98</v>
      </c>
      <c r="E27" s="269">
        <v>28.768000000000001</v>
      </c>
      <c r="F27" s="195"/>
      <c r="G27" s="241">
        <f>ROUND(E27*F27,2)</f>
        <v>0</v>
      </c>
      <c r="H27" s="195"/>
      <c r="I27" s="241">
        <f>ROUND(E27*H27,2)</f>
        <v>0</v>
      </c>
      <c r="J27" s="195"/>
      <c r="K27" s="241">
        <f>ROUND(E27*J27,2)</f>
        <v>0</v>
      </c>
      <c r="L27" s="241">
        <v>21</v>
      </c>
      <c r="M27" s="241">
        <f>G27*(1+L27/100)</f>
        <v>0</v>
      </c>
      <c r="N27" s="242">
        <v>0</v>
      </c>
      <c r="O27" s="242">
        <f>ROUND(E27*N27,5)</f>
        <v>0</v>
      </c>
      <c r="P27" s="242">
        <v>0</v>
      </c>
      <c r="Q27" s="242">
        <f>ROUND(E27*P27,5)</f>
        <v>0</v>
      </c>
      <c r="R27" s="242"/>
      <c r="S27" s="242"/>
      <c r="T27" s="243">
        <v>1.0999999999999999E-2</v>
      </c>
      <c r="U27" s="242">
        <f>ROUND(E27*T27,2)</f>
        <v>0.32</v>
      </c>
      <c r="V27" s="244"/>
      <c r="W27" s="244"/>
      <c r="X27" s="244"/>
      <c r="Y27" s="244"/>
      <c r="Z27" s="244"/>
      <c r="AA27" s="244"/>
      <c r="AB27" s="244"/>
      <c r="AC27" s="244"/>
      <c r="AD27" s="244"/>
      <c r="AE27" s="244" t="s">
        <v>99</v>
      </c>
      <c r="AF27" s="244"/>
      <c r="AG27" s="244"/>
      <c r="AH27" s="244"/>
      <c r="AI27" s="244"/>
      <c r="AJ27" s="244"/>
      <c r="AK27" s="244"/>
      <c r="AL27" s="244"/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 x14ac:dyDescent="0.2">
      <c r="A28" s="239"/>
      <c r="B28" s="240"/>
      <c r="C28" s="270" t="s">
        <v>123</v>
      </c>
      <c r="D28" s="271"/>
      <c r="E28" s="272">
        <v>27.364000000000001</v>
      </c>
      <c r="F28" s="241"/>
      <c r="G28" s="241"/>
      <c r="H28" s="241"/>
      <c r="I28" s="241"/>
      <c r="J28" s="241"/>
      <c r="K28" s="241"/>
      <c r="L28" s="241"/>
      <c r="M28" s="241"/>
      <c r="N28" s="242"/>
      <c r="O28" s="242"/>
      <c r="P28" s="242"/>
      <c r="Q28" s="242"/>
      <c r="R28" s="242"/>
      <c r="S28" s="242"/>
      <c r="T28" s="243"/>
      <c r="U28" s="242"/>
      <c r="V28" s="244"/>
      <c r="W28" s="244"/>
      <c r="X28" s="244"/>
      <c r="Y28" s="244"/>
      <c r="Z28" s="244"/>
      <c r="AA28" s="244"/>
      <c r="AB28" s="244"/>
      <c r="AC28" s="244"/>
      <c r="AD28" s="244"/>
      <c r="AE28" s="244" t="s">
        <v>101</v>
      </c>
      <c r="AF28" s="244">
        <v>0</v>
      </c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 outlineLevel="1" x14ac:dyDescent="0.2">
      <c r="A29" s="239"/>
      <c r="B29" s="240"/>
      <c r="C29" s="270" t="s">
        <v>124</v>
      </c>
      <c r="D29" s="271"/>
      <c r="E29" s="272">
        <v>1.4039999999999999</v>
      </c>
      <c r="F29" s="241"/>
      <c r="G29" s="241"/>
      <c r="H29" s="241"/>
      <c r="I29" s="241"/>
      <c r="J29" s="241"/>
      <c r="K29" s="241"/>
      <c r="L29" s="241"/>
      <c r="M29" s="241"/>
      <c r="N29" s="242"/>
      <c r="O29" s="242"/>
      <c r="P29" s="242"/>
      <c r="Q29" s="242"/>
      <c r="R29" s="242"/>
      <c r="S29" s="242"/>
      <c r="T29" s="243"/>
      <c r="U29" s="242"/>
      <c r="V29" s="244"/>
      <c r="W29" s="244"/>
      <c r="X29" s="244"/>
      <c r="Y29" s="244"/>
      <c r="Z29" s="244"/>
      <c r="AA29" s="244"/>
      <c r="AB29" s="244"/>
      <c r="AC29" s="244"/>
      <c r="AD29" s="244"/>
      <c r="AE29" s="244" t="s">
        <v>101</v>
      </c>
      <c r="AF29" s="244">
        <v>0</v>
      </c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 outlineLevel="1" x14ac:dyDescent="0.2">
      <c r="A30" s="239">
        <v>6</v>
      </c>
      <c r="B30" s="240" t="s">
        <v>125</v>
      </c>
      <c r="C30" s="267" t="s">
        <v>126</v>
      </c>
      <c r="D30" s="268" t="s">
        <v>127</v>
      </c>
      <c r="E30" s="269">
        <v>29.8628</v>
      </c>
      <c r="F30" s="195"/>
      <c r="G30" s="241">
        <f>ROUND(E30*F30,2)</f>
        <v>0</v>
      </c>
      <c r="H30" s="195"/>
      <c r="I30" s="241">
        <f>ROUND(E30*H30,2)</f>
        <v>0</v>
      </c>
      <c r="J30" s="195"/>
      <c r="K30" s="241">
        <f>ROUND(E30*J30,2)</f>
        <v>0</v>
      </c>
      <c r="L30" s="241">
        <v>21</v>
      </c>
      <c r="M30" s="241">
        <f>G30*(1+L30/100)</f>
        <v>0</v>
      </c>
      <c r="N30" s="242">
        <v>0</v>
      </c>
      <c r="O30" s="242">
        <f>ROUND(E30*N30,5)</f>
        <v>0</v>
      </c>
      <c r="P30" s="242">
        <v>0</v>
      </c>
      <c r="Q30" s="242">
        <f>ROUND(E30*P30,5)</f>
        <v>0</v>
      </c>
      <c r="R30" s="242"/>
      <c r="S30" s="242"/>
      <c r="T30" s="243">
        <v>0</v>
      </c>
      <c r="U30" s="242">
        <f>ROUND(E30*T30,2)</f>
        <v>0</v>
      </c>
      <c r="V30" s="244"/>
      <c r="W30" s="244"/>
      <c r="X30" s="244"/>
      <c r="Y30" s="244"/>
      <c r="Z30" s="244"/>
      <c r="AA30" s="244"/>
      <c r="AB30" s="244"/>
      <c r="AC30" s="244"/>
      <c r="AD30" s="244"/>
      <c r="AE30" s="244" t="s">
        <v>99</v>
      </c>
      <c r="AF30" s="244"/>
      <c r="AG30" s="244"/>
      <c r="AH30" s="244"/>
      <c r="AI30" s="244"/>
      <c r="AJ30" s="244"/>
      <c r="AK30" s="244"/>
      <c r="AL30" s="244"/>
      <c r="AM30" s="244"/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 outlineLevel="1" x14ac:dyDescent="0.2">
      <c r="A31" s="239"/>
      <c r="B31" s="240"/>
      <c r="C31" s="270" t="s">
        <v>128</v>
      </c>
      <c r="D31" s="271"/>
      <c r="E31" s="272">
        <v>29.8628</v>
      </c>
      <c r="F31" s="241"/>
      <c r="G31" s="241"/>
      <c r="H31" s="241"/>
      <c r="I31" s="241"/>
      <c r="J31" s="241"/>
      <c r="K31" s="241"/>
      <c r="L31" s="241"/>
      <c r="M31" s="241"/>
      <c r="N31" s="242"/>
      <c r="O31" s="242"/>
      <c r="P31" s="242"/>
      <c r="Q31" s="242"/>
      <c r="R31" s="242"/>
      <c r="S31" s="242"/>
      <c r="T31" s="243"/>
      <c r="U31" s="242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101</v>
      </c>
      <c r="AF31" s="244">
        <v>0</v>
      </c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x14ac:dyDescent="0.2">
      <c r="A32" s="245" t="s">
        <v>94</v>
      </c>
      <c r="B32" s="246" t="s">
        <v>57</v>
      </c>
      <c r="C32" s="273" t="s">
        <v>58</v>
      </c>
      <c r="D32" s="274"/>
      <c r="E32" s="275"/>
      <c r="F32" s="247"/>
      <c r="G32" s="247">
        <f>SUMIF(AE33:AE40,"&lt;&gt;NOR",G33:G40)</f>
        <v>0</v>
      </c>
      <c r="H32" s="247"/>
      <c r="I32" s="247">
        <f>SUM(I33:I40)</f>
        <v>0</v>
      </c>
      <c r="J32" s="247"/>
      <c r="K32" s="247">
        <f>SUM(K33:K40)</f>
        <v>0</v>
      </c>
      <c r="L32" s="247"/>
      <c r="M32" s="247">
        <f>SUM(M33:M40)</f>
        <v>0</v>
      </c>
      <c r="N32" s="248"/>
      <c r="O32" s="248">
        <f>SUM(O33:O40)</f>
        <v>3.5669200000000001</v>
      </c>
      <c r="P32" s="248"/>
      <c r="Q32" s="248">
        <f>SUM(Q33:Q40)</f>
        <v>0</v>
      </c>
      <c r="R32" s="248"/>
      <c r="S32" s="248"/>
      <c r="T32" s="249"/>
      <c r="U32" s="248">
        <f>SUM(U33:U40)</f>
        <v>2.73</v>
      </c>
      <c r="AE32" s="210" t="s">
        <v>95</v>
      </c>
    </row>
    <row r="33" spans="1:60" outlineLevel="1" x14ac:dyDescent="0.2">
      <c r="A33" s="239">
        <v>7</v>
      </c>
      <c r="B33" s="240" t="s">
        <v>129</v>
      </c>
      <c r="C33" s="267" t="s">
        <v>130</v>
      </c>
      <c r="D33" s="268" t="s">
        <v>98</v>
      </c>
      <c r="E33" s="269">
        <v>2.0939999999999999</v>
      </c>
      <c r="F33" s="195"/>
      <c r="G33" s="241">
        <f>ROUND(E33*F33,2)</f>
        <v>0</v>
      </c>
      <c r="H33" s="195"/>
      <c r="I33" s="241">
        <f>ROUND(E33*H33,2)</f>
        <v>0</v>
      </c>
      <c r="J33" s="195"/>
      <c r="K33" s="241">
        <f>ROUND(E33*J33,2)</f>
        <v>0</v>
      </c>
      <c r="L33" s="241">
        <v>21</v>
      </c>
      <c r="M33" s="241">
        <f>G33*(1+L33/100)</f>
        <v>0</v>
      </c>
      <c r="N33" s="242">
        <v>1.7034</v>
      </c>
      <c r="O33" s="242">
        <f>ROUND(E33*N33,5)</f>
        <v>3.5669200000000001</v>
      </c>
      <c r="P33" s="242">
        <v>0</v>
      </c>
      <c r="Q33" s="242">
        <f>ROUND(E33*P33,5)</f>
        <v>0</v>
      </c>
      <c r="R33" s="242"/>
      <c r="S33" s="242"/>
      <c r="T33" s="243">
        <v>1.3029999999999999</v>
      </c>
      <c r="U33" s="242">
        <f>ROUND(E33*T33,2)</f>
        <v>2.73</v>
      </c>
      <c r="V33" s="244"/>
      <c r="W33" s="244"/>
      <c r="X33" s="244"/>
      <c r="Y33" s="244"/>
      <c r="Z33" s="244"/>
      <c r="AA33" s="244"/>
      <c r="AB33" s="244"/>
      <c r="AC33" s="244"/>
      <c r="AD33" s="244"/>
      <c r="AE33" s="244" t="s">
        <v>99</v>
      </c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 x14ac:dyDescent="0.2">
      <c r="A34" s="239"/>
      <c r="B34" s="240"/>
      <c r="C34" s="270" t="s">
        <v>131</v>
      </c>
      <c r="D34" s="271"/>
      <c r="E34" s="272">
        <v>0.33</v>
      </c>
      <c r="F34" s="241"/>
      <c r="G34" s="241"/>
      <c r="H34" s="241"/>
      <c r="I34" s="241"/>
      <c r="J34" s="241"/>
      <c r="K34" s="241"/>
      <c r="L34" s="241"/>
      <c r="M34" s="241"/>
      <c r="N34" s="242"/>
      <c r="O34" s="242"/>
      <c r="P34" s="242"/>
      <c r="Q34" s="242"/>
      <c r="R34" s="242"/>
      <c r="S34" s="242"/>
      <c r="T34" s="243"/>
      <c r="U34" s="242"/>
      <c r="V34" s="244"/>
      <c r="W34" s="244"/>
      <c r="X34" s="244"/>
      <c r="Y34" s="244"/>
      <c r="Z34" s="244"/>
      <c r="AA34" s="244"/>
      <c r="AB34" s="244"/>
      <c r="AC34" s="244"/>
      <c r="AD34" s="244"/>
      <c r="AE34" s="244" t="s">
        <v>101</v>
      </c>
      <c r="AF34" s="244">
        <v>0</v>
      </c>
      <c r="AG34" s="244"/>
      <c r="AH34" s="244"/>
      <c r="AI34" s="244"/>
      <c r="AJ34" s="244"/>
      <c r="AK34" s="244"/>
      <c r="AL34" s="244"/>
      <c r="AM34" s="244"/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 x14ac:dyDescent="0.2">
      <c r="A35" s="239"/>
      <c r="B35" s="240"/>
      <c r="C35" s="270" t="s">
        <v>132</v>
      </c>
      <c r="D35" s="271"/>
      <c r="E35" s="272">
        <v>0.98399999999999999</v>
      </c>
      <c r="F35" s="241"/>
      <c r="G35" s="241"/>
      <c r="H35" s="241"/>
      <c r="I35" s="241"/>
      <c r="J35" s="241"/>
      <c r="K35" s="241"/>
      <c r="L35" s="241"/>
      <c r="M35" s="241"/>
      <c r="N35" s="242"/>
      <c r="O35" s="242"/>
      <c r="P35" s="242"/>
      <c r="Q35" s="242"/>
      <c r="R35" s="242"/>
      <c r="S35" s="242"/>
      <c r="T35" s="243"/>
      <c r="U35" s="242"/>
      <c r="V35" s="244"/>
      <c r="W35" s="244"/>
      <c r="X35" s="244"/>
      <c r="Y35" s="244"/>
      <c r="Z35" s="244"/>
      <c r="AA35" s="244"/>
      <c r="AB35" s="244"/>
      <c r="AC35" s="244"/>
      <c r="AD35" s="244"/>
      <c r="AE35" s="244" t="s">
        <v>101</v>
      </c>
      <c r="AF35" s="244">
        <v>0</v>
      </c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 outlineLevel="1" x14ac:dyDescent="0.2">
      <c r="A36" s="239"/>
      <c r="B36" s="240"/>
      <c r="C36" s="270" t="s">
        <v>133</v>
      </c>
      <c r="D36" s="271"/>
      <c r="E36" s="272">
        <v>6.6000000000000003E-2</v>
      </c>
      <c r="F36" s="241"/>
      <c r="G36" s="241"/>
      <c r="H36" s="241"/>
      <c r="I36" s="241"/>
      <c r="J36" s="241"/>
      <c r="K36" s="241"/>
      <c r="L36" s="241"/>
      <c r="M36" s="241"/>
      <c r="N36" s="242"/>
      <c r="O36" s="242"/>
      <c r="P36" s="242"/>
      <c r="Q36" s="242"/>
      <c r="R36" s="242"/>
      <c r="S36" s="242"/>
      <c r="T36" s="243"/>
      <c r="U36" s="242"/>
      <c r="V36" s="244"/>
      <c r="W36" s="244"/>
      <c r="X36" s="244"/>
      <c r="Y36" s="244"/>
      <c r="Z36" s="244"/>
      <c r="AA36" s="244"/>
      <c r="AB36" s="244"/>
      <c r="AC36" s="244"/>
      <c r="AD36" s="244"/>
      <c r="AE36" s="244" t="s">
        <v>101</v>
      </c>
      <c r="AF36" s="244">
        <v>0</v>
      </c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 x14ac:dyDescent="0.2">
      <c r="A37" s="239"/>
      <c r="B37" s="240"/>
      <c r="C37" s="270" t="s">
        <v>134</v>
      </c>
      <c r="D37" s="271"/>
      <c r="E37" s="272">
        <v>0.06</v>
      </c>
      <c r="F37" s="241"/>
      <c r="G37" s="241"/>
      <c r="H37" s="241"/>
      <c r="I37" s="241"/>
      <c r="J37" s="241"/>
      <c r="K37" s="241"/>
      <c r="L37" s="241"/>
      <c r="M37" s="241"/>
      <c r="N37" s="242"/>
      <c r="O37" s="242"/>
      <c r="P37" s="242"/>
      <c r="Q37" s="242"/>
      <c r="R37" s="242"/>
      <c r="S37" s="242"/>
      <c r="T37" s="243"/>
      <c r="U37" s="242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101</v>
      </c>
      <c r="AF37" s="244">
        <v>0</v>
      </c>
      <c r="AG37" s="244"/>
      <c r="AH37" s="244"/>
      <c r="AI37" s="244"/>
      <c r="AJ37" s="244"/>
      <c r="AK37" s="244"/>
      <c r="AL37" s="244"/>
      <c r="AM37" s="244"/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 x14ac:dyDescent="0.2">
      <c r="A38" s="239"/>
      <c r="B38" s="240"/>
      <c r="C38" s="270" t="s">
        <v>135</v>
      </c>
      <c r="D38" s="271"/>
      <c r="E38" s="272">
        <v>3.5999999999999997E-2</v>
      </c>
      <c r="F38" s="241"/>
      <c r="G38" s="241"/>
      <c r="H38" s="241"/>
      <c r="I38" s="241"/>
      <c r="J38" s="241"/>
      <c r="K38" s="241"/>
      <c r="L38" s="241"/>
      <c r="M38" s="241"/>
      <c r="N38" s="242"/>
      <c r="O38" s="242"/>
      <c r="P38" s="242"/>
      <c r="Q38" s="242"/>
      <c r="R38" s="242"/>
      <c r="S38" s="242"/>
      <c r="T38" s="243"/>
      <c r="U38" s="242"/>
      <c r="V38" s="244"/>
      <c r="W38" s="244"/>
      <c r="X38" s="244"/>
      <c r="Y38" s="244"/>
      <c r="Z38" s="244"/>
      <c r="AA38" s="244"/>
      <c r="AB38" s="244"/>
      <c r="AC38" s="244"/>
      <c r="AD38" s="244"/>
      <c r="AE38" s="244" t="s">
        <v>101</v>
      </c>
      <c r="AF38" s="244">
        <v>0</v>
      </c>
      <c r="AG38" s="244"/>
      <c r="AH38" s="244"/>
      <c r="AI38" s="244"/>
      <c r="AJ38" s="244"/>
      <c r="AK38" s="244"/>
      <c r="AL38" s="244"/>
      <c r="AM38" s="244"/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outlineLevel="1" x14ac:dyDescent="0.2">
      <c r="A39" s="239"/>
      <c r="B39" s="240"/>
      <c r="C39" s="270" t="s">
        <v>136</v>
      </c>
      <c r="D39" s="271"/>
      <c r="E39" s="272">
        <v>0.51</v>
      </c>
      <c r="F39" s="241"/>
      <c r="G39" s="241"/>
      <c r="H39" s="241"/>
      <c r="I39" s="241"/>
      <c r="J39" s="241"/>
      <c r="K39" s="241"/>
      <c r="L39" s="241"/>
      <c r="M39" s="241"/>
      <c r="N39" s="242"/>
      <c r="O39" s="242"/>
      <c r="P39" s="242"/>
      <c r="Q39" s="242"/>
      <c r="R39" s="242"/>
      <c r="S39" s="242"/>
      <c r="T39" s="243"/>
      <c r="U39" s="242"/>
      <c r="V39" s="244"/>
      <c r="W39" s="244"/>
      <c r="X39" s="244"/>
      <c r="Y39" s="244"/>
      <c r="Z39" s="244"/>
      <c r="AA39" s="244"/>
      <c r="AB39" s="244"/>
      <c r="AC39" s="244"/>
      <c r="AD39" s="244"/>
      <c r="AE39" s="244" t="s">
        <v>101</v>
      </c>
      <c r="AF39" s="244">
        <v>0</v>
      </c>
      <c r="AG39" s="244"/>
      <c r="AH39" s="244"/>
      <c r="AI39" s="244"/>
      <c r="AJ39" s="244"/>
      <c r="AK39" s="244"/>
      <c r="AL39" s="244"/>
      <c r="AM39" s="244"/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outlineLevel="1" x14ac:dyDescent="0.2">
      <c r="A40" s="239"/>
      <c r="B40" s="240"/>
      <c r="C40" s="270" t="s">
        <v>137</v>
      </c>
      <c r="D40" s="271"/>
      <c r="E40" s="272">
        <v>0.108</v>
      </c>
      <c r="F40" s="241"/>
      <c r="G40" s="241"/>
      <c r="H40" s="241"/>
      <c r="I40" s="241"/>
      <c r="J40" s="241"/>
      <c r="K40" s="241"/>
      <c r="L40" s="241"/>
      <c r="M40" s="241"/>
      <c r="N40" s="242"/>
      <c r="O40" s="242"/>
      <c r="P40" s="242"/>
      <c r="Q40" s="242"/>
      <c r="R40" s="242"/>
      <c r="S40" s="242"/>
      <c r="T40" s="243"/>
      <c r="U40" s="242"/>
      <c r="V40" s="244"/>
      <c r="W40" s="244"/>
      <c r="X40" s="244"/>
      <c r="Y40" s="244"/>
      <c r="Z40" s="244"/>
      <c r="AA40" s="244"/>
      <c r="AB40" s="244"/>
      <c r="AC40" s="244"/>
      <c r="AD40" s="244"/>
      <c r="AE40" s="244" t="s">
        <v>101</v>
      </c>
      <c r="AF40" s="244">
        <v>0</v>
      </c>
      <c r="AG40" s="244"/>
      <c r="AH40" s="244"/>
      <c r="AI40" s="244"/>
      <c r="AJ40" s="244"/>
      <c r="AK40" s="244"/>
      <c r="AL40" s="244"/>
      <c r="AM40" s="244"/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x14ac:dyDescent="0.2">
      <c r="A41" s="245" t="s">
        <v>94</v>
      </c>
      <c r="B41" s="246" t="s">
        <v>59</v>
      </c>
      <c r="C41" s="273" t="s">
        <v>60</v>
      </c>
      <c r="D41" s="274"/>
      <c r="E41" s="275"/>
      <c r="F41" s="247"/>
      <c r="G41" s="247">
        <f>SUMIF(AE42:AE68,"&lt;&gt;NOR",G42:G68)</f>
        <v>0</v>
      </c>
      <c r="H41" s="247"/>
      <c r="I41" s="247">
        <f>SUM(I42:I68)</f>
        <v>0</v>
      </c>
      <c r="J41" s="247"/>
      <c r="K41" s="247">
        <f>SUM(K42:K68)</f>
        <v>0</v>
      </c>
      <c r="L41" s="247"/>
      <c r="M41" s="247">
        <f>SUM(M42:M68)</f>
        <v>0</v>
      </c>
      <c r="N41" s="248"/>
      <c r="O41" s="248">
        <f>SUM(O42:O68)</f>
        <v>0.20307999999999998</v>
      </c>
      <c r="P41" s="248"/>
      <c r="Q41" s="248">
        <f>SUM(Q42:Q68)</f>
        <v>0</v>
      </c>
      <c r="R41" s="248"/>
      <c r="S41" s="248"/>
      <c r="T41" s="249"/>
      <c r="U41" s="248">
        <f>SUM(U42:U68)</f>
        <v>33.54999999999999</v>
      </c>
      <c r="AE41" s="210" t="s">
        <v>95</v>
      </c>
    </row>
    <row r="42" spans="1:60" outlineLevel="1" x14ac:dyDescent="0.2">
      <c r="A42" s="239">
        <v>8</v>
      </c>
      <c r="B42" s="240" t="s">
        <v>138</v>
      </c>
      <c r="C42" s="267" t="s">
        <v>139</v>
      </c>
      <c r="D42" s="268" t="s">
        <v>140</v>
      </c>
      <c r="E42" s="269">
        <v>1.5</v>
      </c>
      <c r="F42" s="195"/>
      <c r="G42" s="241">
        <f>ROUND(E42*F42,2)</f>
        <v>0</v>
      </c>
      <c r="H42" s="195"/>
      <c r="I42" s="241">
        <f>ROUND(E42*H42,2)</f>
        <v>0</v>
      </c>
      <c r="J42" s="195"/>
      <c r="K42" s="241">
        <f>ROUND(E42*J42,2)</f>
        <v>0</v>
      </c>
      <c r="L42" s="241">
        <v>21</v>
      </c>
      <c r="M42" s="241">
        <f>G42*(1+L42/100)</f>
        <v>0</v>
      </c>
      <c r="N42" s="242">
        <v>3.4000000000000002E-4</v>
      </c>
      <c r="O42" s="242">
        <f>ROUND(E42*N42,5)</f>
        <v>5.1000000000000004E-4</v>
      </c>
      <c r="P42" s="242">
        <v>0</v>
      </c>
      <c r="Q42" s="242">
        <f>ROUND(E42*P42,5)</f>
        <v>0</v>
      </c>
      <c r="R42" s="242"/>
      <c r="S42" s="242"/>
      <c r="T42" s="243">
        <v>0.32</v>
      </c>
      <c r="U42" s="242">
        <f>ROUND(E42*T42,2)</f>
        <v>0.48</v>
      </c>
      <c r="V42" s="244"/>
      <c r="W42" s="244"/>
      <c r="X42" s="244"/>
      <c r="Y42" s="244"/>
      <c r="Z42" s="244"/>
      <c r="AA42" s="244"/>
      <c r="AB42" s="244"/>
      <c r="AC42" s="244"/>
      <c r="AD42" s="244"/>
      <c r="AE42" s="244" t="s">
        <v>99</v>
      </c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 x14ac:dyDescent="0.2">
      <c r="A43" s="239"/>
      <c r="B43" s="240"/>
      <c r="C43" s="270" t="s">
        <v>141</v>
      </c>
      <c r="D43" s="271"/>
      <c r="E43" s="272">
        <v>1.5</v>
      </c>
      <c r="F43" s="241"/>
      <c r="G43" s="241"/>
      <c r="H43" s="241"/>
      <c r="I43" s="241"/>
      <c r="J43" s="241"/>
      <c r="K43" s="241"/>
      <c r="L43" s="241"/>
      <c r="M43" s="241"/>
      <c r="N43" s="242"/>
      <c r="O43" s="242"/>
      <c r="P43" s="242"/>
      <c r="Q43" s="242"/>
      <c r="R43" s="242"/>
      <c r="S43" s="242"/>
      <c r="T43" s="243"/>
      <c r="U43" s="242"/>
      <c r="V43" s="244"/>
      <c r="W43" s="244"/>
      <c r="X43" s="244"/>
      <c r="Y43" s="244"/>
      <c r="Z43" s="244"/>
      <c r="AA43" s="244"/>
      <c r="AB43" s="244"/>
      <c r="AC43" s="244"/>
      <c r="AD43" s="244"/>
      <c r="AE43" s="244" t="s">
        <v>101</v>
      </c>
      <c r="AF43" s="244">
        <v>0</v>
      </c>
      <c r="AG43" s="244"/>
      <c r="AH43" s="244"/>
      <c r="AI43" s="244"/>
      <c r="AJ43" s="244"/>
      <c r="AK43" s="244"/>
      <c r="AL43" s="244"/>
      <c r="AM43" s="244"/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 x14ac:dyDescent="0.2">
      <c r="A44" s="239">
        <v>9</v>
      </c>
      <c r="B44" s="240" t="s">
        <v>142</v>
      </c>
      <c r="C44" s="267" t="s">
        <v>143</v>
      </c>
      <c r="D44" s="268" t="s">
        <v>140</v>
      </c>
      <c r="E44" s="269">
        <v>2.9430000000000001</v>
      </c>
      <c r="F44" s="195"/>
      <c r="G44" s="241">
        <f>ROUND(E44*F44,2)</f>
        <v>0</v>
      </c>
      <c r="H44" s="195"/>
      <c r="I44" s="241">
        <f>ROUND(E44*H44,2)</f>
        <v>0</v>
      </c>
      <c r="J44" s="195"/>
      <c r="K44" s="241">
        <f>ROUND(E44*J44,2)</f>
        <v>0</v>
      </c>
      <c r="L44" s="241">
        <v>21</v>
      </c>
      <c r="M44" s="241">
        <f>G44*(1+L44/100)</f>
        <v>0</v>
      </c>
      <c r="N44" s="242">
        <v>4.6999999999999999E-4</v>
      </c>
      <c r="O44" s="242">
        <f>ROUND(E44*N44,5)</f>
        <v>1.3799999999999999E-3</v>
      </c>
      <c r="P44" s="242">
        <v>0</v>
      </c>
      <c r="Q44" s="242">
        <f>ROUND(E44*P44,5)</f>
        <v>0</v>
      </c>
      <c r="R44" s="242"/>
      <c r="S44" s="242"/>
      <c r="T44" s="243">
        <v>0.36</v>
      </c>
      <c r="U44" s="242">
        <f>ROUND(E44*T44,2)</f>
        <v>1.06</v>
      </c>
      <c r="V44" s="244"/>
      <c r="W44" s="244"/>
      <c r="X44" s="244"/>
      <c r="Y44" s="244"/>
      <c r="Z44" s="244"/>
      <c r="AA44" s="244"/>
      <c r="AB44" s="244"/>
      <c r="AC44" s="244"/>
      <c r="AD44" s="244"/>
      <c r="AE44" s="244" t="s">
        <v>99</v>
      </c>
      <c r="AF44" s="244"/>
      <c r="AG44" s="244"/>
      <c r="AH44" s="244"/>
      <c r="AI44" s="244"/>
      <c r="AJ44" s="244"/>
      <c r="AK44" s="244"/>
      <c r="AL44" s="244"/>
      <c r="AM44" s="244"/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 x14ac:dyDescent="0.2">
      <c r="A45" s="239"/>
      <c r="B45" s="240"/>
      <c r="C45" s="270" t="s">
        <v>144</v>
      </c>
      <c r="D45" s="271"/>
      <c r="E45" s="272">
        <v>2.9430000000000001</v>
      </c>
      <c r="F45" s="241"/>
      <c r="G45" s="241"/>
      <c r="H45" s="241"/>
      <c r="I45" s="241"/>
      <c r="J45" s="241"/>
      <c r="K45" s="241"/>
      <c r="L45" s="241"/>
      <c r="M45" s="241"/>
      <c r="N45" s="242"/>
      <c r="O45" s="242"/>
      <c r="P45" s="242"/>
      <c r="Q45" s="242"/>
      <c r="R45" s="242"/>
      <c r="S45" s="242"/>
      <c r="T45" s="243"/>
      <c r="U45" s="242"/>
      <c r="V45" s="244"/>
      <c r="W45" s="244"/>
      <c r="X45" s="244"/>
      <c r="Y45" s="244"/>
      <c r="Z45" s="244"/>
      <c r="AA45" s="244"/>
      <c r="AB45" s="244"/>
      <c r="AC45" s="244"/>
      <c r="AD45" s="244"/>
      <c r="AE45" s="244" t="s">
        <v>101</v>
      </c>
      <c r="AF45" s="244">
        <v>0</v>
      </c>
      <c r="AG45" s="244"/>
      <c r="AH45" s="244"/>
      <c r="AI45" s="244"/>
      <c r="AJ45" s="244"/>
      <c r="AK45" s="244"/>
      <c r="AL45" s="244"/>
      <c r="AM45" s="244"/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 outlineLevel="1" x14ac:dyDescent="0.2">
      <c r="A46" s="239">
        <v>10</v>
      </c>
      <c r="B46" s="240" t="s">
        <v>145</v>
      </c>
      <c r="C46" s="267" t="s">
        <v>146</v>
      </c>
      <c r="D46" s="268" t="s">
        <v>140</v>
      </c>
      <c r="E46" s="269">
        <v>0.65400000000000003</v>
      </c>
      <c r="F46" s="195"/>
      <c r="G46" s="241">
        <f>ROUND(E46*F46,2)</f>
        <v>0</v>
      </c>
      <c r="H46" s="195"/>
      <c r="I46" s="241">
        <f>ROUND(E46*H46,2)</f>
        <v>0</v>
      </c>
      <c r="J46" s="195"/>
      <c r="K46" s="241">
        <f>ROUND(E46*J46,2)</f>
        <v>0</v>
      </c>
      <c r="L46" s="241">
        <v>21</v>
      </c>
      <c r="M46" s="241">
        <f>G46*(1+L46/100)</f>
        <v>0</v>
      </c>
      <c r="N46" s="242">
        <v>5.1999999999999995E-4</v>
      </c>
      <c r="O46" s="242">
        <f>ROUND(E46*N46,5)</f>
        <v>3.4000000000000002E-4</v>
      </c>
      <c r="P46" s="242">
        <v>0</v>
      </c>
      <c r="Q46" s="242">
        <f>ROUND(E46*P46,5)</f>
        <v>0</v>
      </c>
      <c r="R46" s="242"/>
      <c r="S46" s="242"/>
      <c r="T46" s="243">
        <v>0.53</v>
      </c>
      <c r="U46" s="242">
        <f>ROUND(E46*T46,2)</f>
        <v>0.35</v>
      </c>
      <c r="V46" s="244"/>
      <c r="W46" s="244"/>
      <c r="X46" s="244"/>
      <c r="Y46" s="244"/>
      <c r="Z46" s="244"/>
      <c r="AA46" s="244"/>
      <c r="AB46" s="244"/>
      <c r="AC46" s="244"/>
      <c r="AD46" s="244"/>
      <c r="AE46" s="244" t="s">
        <v>99</v>
      </c>
      <c r="AF46" s="244"/>
      <c r="AG46" s="244"/>
      <c r="AH46" s="244"/>
      <c r="AI46" s="244"/>
      <c r="AJ46" s="244"/>
      <c r="AK46" s="244"/>
      <c r="AL46" s="244"/>
      <c r="AM46" s="244"/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 outlineLevel="1" x14ac:dyDescent="0.2">
      <c r="A47" s="239"/>
      <c r="B47" s="240"/>
      <c r="C47" s="270" t="s">
        <v>147</v>
      </c>
      <c r="D47" s="271"/>
      <c r="E47" s="272">
        <v>0.65400000000000003</v>
      </c>
      <c r="F47" s="241"/>
      <c r="G47" s="241"/>
      <c r="H47" s="241"/>
      <c r="I47" s="241"/>
      <c r="J47" s="241"/>
      <c r="K47" s="241"/>
      <c r="L47" s="241"/>
      <c r="M47" s="241"/>
      <c r="N47" s="242"/>
      <c r="O47" s="242"/>
      <c r="P47" s="242"/>
      <c r="Q47" s="242"/>
      <c r="R47" s="242"/>
      <c r="S47" s="242"/>
      <c r="T47" s="243"/>
      <c r="U47" s="242"/>
      <c r="V47" s="244"/>
      <c r="W47" s="244"/>
      <c r="X47" s="244"/>
      <c r="Y47" s="244"/>
      <c r="Z47" s="244"/>
      <c r="AA47" s="244"/>
      <c r="AB47" s="244"/>
      <c r="AC47" s="244"/>
      <c r="AD47" s="244"/>
      <c r="AE47" s="244" t="s">
        <v>101</v>
      </c>
      <c r="AF47" s="244">
        <v>0</v>
      </c>
      <c r="AG47" s="244"/>
      <c r="AH47" s="244"/>
      <c r="AI47" s="244"/>
      <c r="AJ47" s="244"/>
      <c r="AK47" s="244"/>
      <c r="AL47" s="244"/>
      <c r="AM47" s="244"/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outlineLevel="1" x14ac:dyDescent="0.2">
      <c r="A48" s="239">
        <v>11</v>
      </c>
      <c r="B48" s="240" t="s">
        <v>148</v>
      </c>
      <c r="C48" s="267" t="s">
        <v>149</v>
      </c>
      <c r="D48" s="268" t="s">
        <v>140</v>
      </c>
      <c r="E48" s="269">
        <v>3.052</v>
      </c>
      <c r="F48" s="195"/>
      <c r="G48" s="241">
        <f>ROUND(E48*F48,2)</f>
        <v>0</v>
      </c>
      <c r="H48" s="195"/>
      <c r="I48" s="241">
        <f>ROUND(E48*H48,2)</f>
        <v>0</v>
      </c>
      <c r="J48" s="195"/>
      <c r="K48" s="241">
        <f>ROUND(E48*J48,2)</f>
        <v>0</v>
      </c>
      <c r="L48" s="241">
        <v>21</v>
      </c>
      <c r="M48" s="241">
        <f>G48*(1+L48/100)</f>
        <v>0</v>
      </c>
      <c r="N48" s="242">
        <v>1.31E-3</v>
      </c>
      <c r="O48" s="242">
        <f>ROUND(E48*N48,5)</f>
        <v>4.0000000000000001E-3</v>
      </c>
      <c r="P48" s="242">
        <v>0</v>
      </c>
      <c r="Q48" s="242">
        <f>ROUND(E48*P48,5)</f>
        <v>0</v>
      </c>
      <c r="R48" s="242"/>
      <c r="S48" s="242"/>
      <c r="T48" s="243">
        <v>0.8</v>
      </c>
      <c r="U48" s="242">
        <f>ROUND(E48*T48,2)</f>
        <v>2.44</v>
      </c>
      <c r="V48" s="244"/>
      <c r="W48" s="244"/>
      <c r="X48" s="244"/>
      <c r="Y48" s="244"/>
      <c r="Z48" s="244"/>
      <c r="AA48" s="244"/>
      <c r="AB48" s="244"/>
      <c r="AC48" s="244"/>
      <c r="AD48" s="244"/>
      <c r="AE48" s="244" t="s">
        <v>99</v>
      </c>
      <c r="AF48" s="244"/>
      <c r="AG48" s="244"/>
      <c r="AH48" s="244"/>
      <c r="AI48" s="244"/>
      <c r="AJ48" s="244"/>
      <c r="AK48" s="244"/>
      <c r="AL48" s="244"/>
      <c r="AM48" s="244"/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 x14ac:dyDescent="0.2">
      <c r="A49" s="239"/>
      <c r="B49" s="240"/>
      <c r="C49" s="270" t="s">
        <v>150</v>
      </c>
      <c r="D49" s="271"/>
      <c r="E49" s="272">
        <v>3.052</v>
      </c>
      <c r="F49" s="241"/>
      <c r="G49" s="241"/>
      <c r="H49" s="241"/>
      <c r="I49" s="241"/>
      <c r="J49" s="241"/>
      <c r="K49" s="241"/>
      <c r="L49" s="241"/>
      <c r="M49" s="241"/>
      <c r="N49" s="242"/>
      <c r="O49" s="242"/>
      <c r="P49" s="242"/>
      <c r="Q49" s="242"/>
      <c r="R49" s="242"/>
      <c r="S49" s="242"/>
      <c r="T49" s="243"/>
      <c r="U49" s="242"/>
      <c r="V49" s="244"/>
      <c r="W49" s="244"/>
      <c r="X49" s="244"/>
      <c r="Y49" s="244"/>
      <c r="Z49" s="244"/>
      <c r="AA49" s="244"/>
      <c r="AB49" s="244"/>
      <c r="AC49" s="244"/>
      <c r="AD49" s="244"/>
      <c r="AE49" s="244" t="s">
        <v>101</v>
      </c>
      <c r="AF49" s="244">
        <v>0</v>
      </c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 x14ac:dyDescent="0.2">
      <c r="A50" s="239">
        <v>12</v>
      </c>
      <c r="B50" s="240" t="s">
        <v>151</v>
      </c>
      <c r="C50" s="267" t="s">
        <v>152</v>
      </c>
      <c r="D50" s="268" t="s">
        <v>140</v>
      </c>
      <c r="E50" s="269">
        <v>3.27</v>
      </c>
      <c r="F50" s="195"/>
      <c r="G50" s="241">
        <f>ROUND(E50*F50,2)</f>
        <v>0</v>
      </c>
      <c r="H50" s="195"/>
      <c r="I50" s="241">
        <f>ROUND(E50*H50,2)</f>
        <v>0</v>
      </c>
      <c r="J50" s="195"/>
      <c r="K50" s="241">
        <f>ROUND(E50*J50,2)</f>
        <v>0</v>
      </c>
      <c r="L50" s="241">
        <v>21</v>
      </c>
      <c r="M50" s="241">
        <f>G50*(1+L50/100)</f>
        <v>0</v>
      </c>
      <c r="N50" s="242">
        <v>1.4400000000000001E-3</v>
      </c>
      <c r="O50" s="242">
        <f>ROUND(E50*N50,5)</f>
        <v>4.7099999999999998E-3</v>
      </c>
      <c r="P50" s="242">
        <v>0</v>
      </c>
      <c r="Q50" s="242">
        <f>ROUND(E50*P50,5)</f>
        <v>0</v>
      </c>
      <c r="R50" s="242"/>
      <c r="S50" s="242"/>
      <c r="T50" s="243">
        <v>0.8</v>
      </c>
      <c r="U50" s="242">
        <f>ROUND(E50*T50,2)</f>
        <v>2.62</v>
      </c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99</v>
      </c>
      <c r="AF50" s="244"/>
      <c r="AG50" s="244"/>
      <c r="AH50" s="244"/>
      <c r="AI50" s="244"/>
      <c r="AJ50" s="244"/>
      <c r="AK50" s="244"/>
      <c r="AL50" s="244"/>
      <c r="AM50" s="244"/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 x14ac:dyDescent="0.2">
      <c r="A51" s="239"/>
      <c r="B51" s="240"/>
      <c r="C51" s="270" t="s">
        <v>153</v>
      </c>
      <c r="D51" s="271"/>
      <c r="E51" s="272">
        <v>3.27</v>
      </c>
      <c r="F51" s="241"/>
      <c r="G51" s="241"/>
      <c r="H51" s="241"/>
      <c r="I51" s="241"/>
      <c r="J51" s="241"/>
      <c r="K51" s="241"/>
      <c r="L51" s="241"/>
      <c r="M51" s="241"/>
      <c r="N51" s="242"/>
      <c r="O51" s="242"/>
      <c r="P51" s="242"/>
      <c r="Q51" s="242"/>
      <c r="R51" s="242"/>
      <c r="S51" s="242"/>
      <c r="T51" s="243"/>
      <c r="U51" s="242"/>
      <c r="V51" s="244"/>
      <c r="W51" s="244"/>
      <c r="X51" s="244"/>
      <c r="Y51" s="244"/>
      <c r="Z51" s="244"/>
      <c r="AA51" s="244"/>
      <c r="AB51" s="244"/>
      <c r="AC51" s="244"/>
      <c r="AD51" s="244"/>
      <c r="AE51" s="244" t="s">
        <v>101</v>
      </c>
      <c r="AF51" s="244">
        <v>0</v>
      </c>
      <c r="AG51" s="244"/>
      <c r="AH51" s="244"/>
      <c r="AI51" s="244"/>
      <c r="AJ51" s="244"/>
      <c r="AK51" s="244"/>
      <c r="AL51" s="244"/>
      <c r="AM51" s="244"/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 x14ac:dyDescent="0.2">
      <c r="A52" s="239">
        <v>13</v>
      </c>
      <c r="B52" s="240" t="s">
        <v>154</v>
      </c>
      <c r="C52" s="267" t="s">
        <v>155</v>
      </c>
      <c r="D52" s="268" t="s">
        <v>140</v>
      </c>
      <c r="E52" s="269">
        <v>26.268999999999998</v>
      </c>
      <c r="F52" s="195"/>
      <c r="G52" s="241">
        <f>ROUND(E52*F52,2)</f>
        <v>0</v>
      </c>
      <c r="H52" s="195"/>
      <c r="I52" s="241">
        <f>ROUND(E52*H52,2)</f>
        <v>0</v>
      </c>
      <c r="J52" s="195"/>
      <c r="K52" s="241">
        <f>ROUND(E52*J52,2)</f>
        <v>0</v>
      </c>
      <c r="L52" s="241">
        <v>21</v>
      </c>
      <c r="M52" s="241">
        <f>G52*(1+L52/100)</f>
        <v>0</v>
      </c>
      <c r="N52" s="242">
        <v>1.8799999999999999E-3</v>
      </c>
      <c r="O52" s="242">
        <f>ROUND(E52*N52,5)</f>
        <v>4.9390000000000003E-2</v>
      </c>
      <c r="P52" s="242">
        <v>0</v>
      </c>
      <c r="Q52" s="242">
        <f>ROUND(E52*P52,5)</f>
        <v>0</v>
      </c>
      <c r="R52" s="242"/>
      <c r="S52" s="242"/>
      <c r="T52" s="243">
        <v>0.8</v>
      </c>
      <c r="U52" s="242">
        <f>ROUND(E52*T52,2)</f>
        <v>21.02</v>
      </c>
      <c r="V52" s="244"/>
      <c r="W52" s="244"/>
      <c r="X52" s="244"/>
      <c r="Y52" s="244"/>
      <c r="Z52" s="244"/>
      <c r="AA52" s="244"/>
      <c r="AB52" s="244"/>
      <c r="AC52" s="244"/>
      <c r="AD52" s="244"/>
      <c r="AE52" s="244" t="s">
        <v>99</v>
      </c>
      <c r="AF52" s="244"/>
      <c r="AG52" s="244"/>
      <c r="AH52" s="244"/>
      <c r="AI52" s="244"/>
      <c r="AJ52" s="244"/>
      <c r="AK52" s="244"/>
      <c r="AL52" s="244"/>
      <c r="AM52" s="244"/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 x14ac:dyDescent="0.2">
      <c r="A53" s="239"/>
      <c r="B53" s="240"/>
      <c r="C53" s="270" t="s">
        <v>156</v>
      </c>
      <c r="D53" s="271"/>
      <c r="E53" s="272">
        <v>26.268999999999998</v>
      </c>
      <c r="F53" s="241"/>
      <c r="G53" s="241"/>
      <c r="H53" s="241"/>
      <c r="I53" s="241"/>
      <c r="J53" s="241"/>
      <c r="K53" s="241"/>
      <c r="L53" s="241"/>
      <c r="M53" s="241"/>
      <c r="N53" s="242"/>
      <c r="O53" s="242"/>
      <c r="P53" s="242"/>
      <c r="Q53" s="242"/>
      <c r="R53" s="242"/>
      <c r="S53" s="242"/>
      <c r="T53" s="243"/>
      <c r="U53" s="242"/>
      <c r="V53" s="244"/>
      <c r="W53" s="244"/>
      <c r="X53" s="244"/>
      <c r="Y53" s="244"/>
      <c r="Z53" s="244"/>
      <c r="AA53" s="244"/>
      <c r="AB53" s="244"/>
      <c r="AC53" s="244"/>
      <c r="AD53" s="244"/>
      <c r="AE53" s="244" t="s">
        <v>101</v>
      </c>
      <c r="AF53" s="244">
        <v>0</v>
      </c>
      <c r="AG53" s="244"/>
      <c r="AH53" s="244"/>
      <c r="AI53" s="244"/>
      <c r="AJ53" s="244"/>
      <c r="AK53" s="244"/>
      <c r="AL53" s="244"/>
      <c r="AM53" s="244"/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 x14ac:dyDescent="0.2">
      <c r="A54" s="239">
        <v>14</v>
      </c>
      <c r="B54" s="240" t="s">
        <v>157</v>
      </c>
      <c r="C54" s="267" t="s">
        <v>158</v>
      </c>
      <c r="D54" s="268" t="s">
        <v>159</v>
      </c>
      <c r="E54" s="269">
        <v>3</v>
      </c>
      <c r="F54" s="195"/>
      <c r="G54" s="241">
        <f>ROUND(E54*F54,2)</f>
        <v>0</v>
      </c>
      <c r="H54" s="195"/>
      <c r="I54" s="241">
        <f>ROUND(E54*H54,2)</f>
        <v>0</v>
      </c>
      <c r="J54" s="195"/>
      <c r="K54" s="241">
        <f>ROUND(E54*J54,2)</f>
        <v>0</v>
      </c>
      <c r="L54" s="241">
        <v>21</v>
      </c>
      <c r="M54" s="241">
        <f>G54*(1+L54/100)</f>
        <v>0</v>
      </c>
      <c r="N54" s="242">
        <v>0</v>
      </c>
      <c r="O54" s="242">
        <f>ROUND(E54*N54,5)</f>
        <v>0</v>
      </c>
      <c r="P54" s="242">
        <v>0</v>
      </c>
      <c r="Q54" s="242">
        <f>ROUND(E54*P54,5)</f>
        <v>0</v>
      </c>
      <c r="R54" s="242"/>
      <c r="S54" s="242"/>
      <c r="T54" s="243">
        <v>0.15</v>
      </c>
      <c r="U54" s="242">
        <f>ROUND(E54*T54,2)</f>
        <v>0.45</v>
      </c>
      <c r="V54" s="244"/>
      <c r="W54" s="244"/>
      <c r="X54" s="244"/>
      <c r="Y54" s="244"/>
      <c r="Z54" s="244"/>
      <c r="AA54" s="244"/>
      <c r="AB54" s="244"/>
      <c r="AC54" s="244"/>
      <c r="AD54" s="244"/>
      <c r="AE54" s="244" t="s">
        <v>99</v>
      </c>
      <c r="AF54" s="244"/>
      <c r="AG54" s="244"/>
      <c r="AH54" s="244"/>
      <c r="AI54" s="244"/>
      <c r="AJ54" s="244"/>
      <c r="AK54" s="244"/>
      <c r="AL54" s="244"/>
      <c r="AM54" s="244"/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 x14ac:dyDescent="0.2">
      <c r="A55" s="239">
        <v>15</v>
      </c>
      <c r="B55" s="240" t="s">
        <v>160</v>
      </c>
      <c r="C55" s="267" t="s">
        <v>161</v>
      </c>
      <c r="D55" s="268" t="s">
        <v>159</v>
      </c>
      <c r="E55" s="269">
        <v>4</v>
      </c>
      <c r="F55" s="195"/>
      <c r="G55" s="241">
        <f>ROUND(E55*F55,2)</f>
        <v>0</v>
      </c>
      <c r="H55" s="195"/>
      <c r="I55" s="241">
        <f>ROUND(E55*H55,2)</f>
        <v>0</v>
      </c>
      <c r="J55" s="195"/>
      <c r="K55" s="241">
        <f>ROUND(E55*J55,2)</f>
        <v>0</v>
      </c>
      <c r="L55" s="241">
        <v>21</v>
      </c>
      <c r="M55" s="241">
        <f>G55*(1+L55/100)</f>
        <v>0</v>
      </c>
      <c r="N55" s="242">
        <v>0</v>
      </c>
      <c r="O55" s="242">
        <f>ROUND(E55*N55,5)</f>
        <v>0</v>
      </c>
      <c r="P55" s="242">
        <v>0</v>
      </c>
      <c r="Q55" s="242">
        <f>ROUND(E55*P55,5)</f>
        <v>0</v>
      </c>
      <c r="R55" s="242"/>
      <c r="S55" s="242"/>
      <c r="T55" s="243">
        <v>0.17</v>
      </c>
      <c r="U55" s="242">
        <f>ROUND(E55*T55,2)</f>
        <v>0.68</v>
      </c>
      <c r="V55" s="244"/>
      <c r="W55" s="244"/>
      <c r="X55" s="244"/>
      <c r="Y55" s="244"/>
      <c r="Z55" s="244"/>
      <c r="AA55" s="244"/>
      <c r="AB55" s="244"/>
      <c r="AC55" s="244"/>
      <c r="AD55" s="244"/>
      <c r="AE55" s="244" t="s">
        <v>99</v>
      </c>
      <c r="AF55" s="244"/>
      <c r="AG55" s="244"/>
      <c r="AH55" s="244"/>
      <c r="AI55" s="244"/>
      <c r="AJ55" s="244"/>
      <c r="AK55" s="244"/>
      <c r="AL55" s="244"/>
      <c r="AM55" s="244"/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 x14ac:dyDescent="0.2">
      <c r="A56" s="239">
        <v>16</v>
      </c>
      <c r="B56" s="240" t="s">
        <v>162</v>
      </c>
      <c r="C56" s="267" t="s">
        <v>163</v>
      </c>
      <c r="D56" s="268" t="s">
        <v>159</v>
      </c>
      <c r="E56" s="269">
        <v>4</v>
      </c>
      <c r="F56" s="195"/>
      <c r="G56" s="241">
        <f>ROUND(E56*F56,2)</f>
        <v>0</v>
      </c>
      <c r="H56" s="195"/>
      <c r="I56" s="241">
        <f>ROUND(E56*H56,2)</f>
        <v>0</v>
      </c>
      <c r="J56" s="195"/>
      <c r="K56" s="241">
        <f>ROUND(E56*J56,2)</f>
        <v>0</v>
      </c>
      <c r="L56" s="241">
        <v>21</v>
      </c>
      <c r="M56" s="241">
        <f>G56*(1+L56/100)</f>
        <v>0</v>
      </c>
      <c r="N56" s="242">
        <v>0</v>
      </c>
      <c r="O56" s="242">
        <f>ROUND(E56*N56,5)</f>
        <v>0</v>
      </c>
      <c r="P56" s="242">
        <v>0</v>
      </c>
      <c r="Q56" s="242">
        <f>ROUND(E56*P56,5)</f>
        <v>0</v>
      </c>
      <c r="R56" s="242"/>
      <c r="S56" s="242"/>
      <c r="T56" s="243">
        <v>0.26</v>
      </c>
      <c r="U56" s="242">
        <f>ROUND(E56*T56,2)</f>
        <v>1.04</v>
      </c>
      <c r="V56" s="244"/>
      <c r="W56" s="244"/>
      <c r="X56" s="244"/>
      <c r="Y56" s="244"/>
      <c r="Z56" s="244"/>
      <c r="AA56" s="244"/>
      <c r="AB56" s="244"/>
      <c r="AC56" s="244"/>
      <c r="AD56" s="244"/>
      <c r="AE56" s="244" t="s">
        <v>99</v>
      </c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</row>
    <row r="57" spans="1:60" ht="22.5" outlineLevel="1" x14ac:dyDescent="0.2">
      <c r="A57" s="239">
        <v>17</v>
      </c>
      <c r="B57" s="240" t="s">
        <v>164</v>
      </c>
      <c r="C57" s="267" t="s">
        <v>165</v>
      </c>
      <c r="D57" s="268" t="s">
        <v>159</v>
      </c>
      <c r="E57" s="269">
        <v>1</v>
      </c>
      <c r="F57" s="195"/>
      <c r="G57" s="241">
        <f>ROUND(E57*F57,2)</f>
        <v>0</v>
      </c>
      <c r="H57" s="195"/>
      <c r="I57" s="241">
        <f>ROUND(E57*H57,2)</f>
        <v>0</v>
      </c>
      <c r="J57" s="195"/>
      <c r="K57" s="241">
        <f>ROUND(E57*J57,2)</f>
        <v>0</v>
      </c>
      <c r="L57" s="241">
        <v>21</v>
      </c>
      <c r="M57" s="241">
        <f>G57*(1+L57/100)</f>
        <v>0</v>
      </c>
      <c r="N57" s="242">
        <v>7.2000000000000005E-4</v>
      </c>
      <c r="O57" s="242">
        <f>ROUND(E57*N57,5)</f>
        <v>7.2000000000000005E-4</v>
      </c>
      <c r="P57" s="242">
        <v>0</v>
      </c>
      <c r="Q57" s="242">
        <f>ROUND(E57*P57,5)</f>
        <v>0</v>
      </c>
      <c r="R57" s="242"/>
      <c r="S57" s="242"/>
      <c r="T57" s="243">
        <v>0.3</v>
      </c>
      <c r="U57" s="242">
        <f>ROUND(E57*T57,2)</f>
        <v>0.3</v>
      </c>
      <c r="V57" s="244"/>
      <c r="W57" s="244"/>
      <c r="X57" s="244"/>
      <c r="Y57" s="244"/>
      <c r="Z57" s="244"/>
      <c r="AA57" s="244"/>
      <c r="AB57" s="244"/>
      <c r="AC57" s="244"/>
      <c r="AD57" s="244"/>
      <c r="AE57" s="244" t="s">
        <v>99</v>
      </c>
      <c r="AF57" s="244"/>
      <c r="AG57" s="244"/>
      <c r="AH57" s="244"/>
      <c r="AI57" s="244"/>
      <c r="AJ57" s="244"/>
      <c r="AK57" s="244"/>
      <c r="AL57" s="244"/>
      <c r="AM57" s="244"/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ht="22.5" outlineLevel="1" x14ac:dyDescent="0.2">
      <c r="A58" s="239">
        <v>18</v>
      </c>
      <c r="B58" s="240" t="s">
        <v>166</v>
      </c>
      <c r="C58" s="267" t="s">
        <v>167</v>
      </c>
      <c r="D58" s="268" t="s">
        <v>159</v>
      </c>
      <c r="E58" s="269">
        <v>1</v>
      </c>
      <c r="F58" s="195"/>
      <c r="G58" s="241">
        <f>ROUND(E58*F58,2)</f>
        <v>0</v>
      </c>
      <c r="H58" s="195"/>
      <c r="I58" s="241">
        <f>ROUND(E58*H58,2)</f>
        <v>0</v>
      </c>
      <c r="J58" s="195"/>
      <c r="K58" s="241">
        <f>ROUND(E58*J58,2)</f>
        <v>0</v>
      </c>
      <c r="L58" s="241">
        <v>21</v>
      </c>
      <c r="M58" s="241">
        <f>G58*(1+L58/100)</f>
        <v>0</v>
      </c>
      <c r="N58" s="242">
        <v>7.6429999999999998E-2</v>
      </c>
      <c r="O58" s="242">
        <f>ROUND(E58*N58,5)</f>
        <v>7.6429999999999998E-2</v>
      </c>
      <c r="P58" s="242">
        <v>0</v>
      </c>
      <c r="Q58" s="242">
        <f>ROUND(E58*P58,5)</f>
        <v>0</v>
      </c>
      <c r="R58" s="242"/>
      <c r="S58" s="242"/>
      <c r="T58" s="243">
        <v>0.5</v>
      </c>
      <c r="U58" s="242">
        <f>ROUND(E58*T58,2)</f>
        <v>0.5</v>
      </c>
      <c r="V58" s="244"/>
      <c r="W58" s="244"/>
      <c r="X58" s="244"/>
      <c r="Y58" s="244"/>
      <c r="Z58" s="244"/>
      <c r="AA58" s="244"/>
      <c r="AB58" s="244"/>
      <c r="AC58" s="244"/>
      <c r="AD58" s="244"/>
      <c r="AE58" s="244" t="s">
        <v>99</v>
      </c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 x14ac:dyDescent="0.2">
      <c r="A59" s="239">
        <v>19</v>
      </c>
      <c r="B59" s="240" t="s">
        <v>168</v>
      </c>
      <c r="C59" s="267" t="s">
        <v>169</v>
      </c>
      <c r="D59" s="268" t="s">
        <v>159</v>
      </c>
      <c r="E59" s="269">
        <v>1</v>
      </c>
      <c r="F59" s="195"/>
      <c r="G59" s="241">
        <f>ROUND(E59*F59,2)</f>
        <v>0</v>
      </c>
      <c r="H59" s="195"/>
      <c r="I59" s="241">
        <f>ROUND(E59*H59,2)</f>
        <v>0</v>
      </c>
      <c r="J59" s="195"/>
      <c r="K59" s="241">
        <f>ROUND(E59*J59,2)</f>
        <v>0</v>
      </c>
      <c r="L59" s="241">
        <v>21</v>
      </c>
      <c r="M59" s="241">
        <f>G59*(1+L59/100)</f>
        <v>0</v>
      </c>
      <c r="N59" s="242">
        <v>0</v>
      </c>
      <c r="O59" s="242">
        <f>ROUND(E59*N59,5)</f>
        <v>0</v>
      </c>
      <c r="P59" s="242">
        <v>0</v>
      </c>
      <c r="Q59" s="242">
        <f>ROUND(E59*P59,5)</f>
        <v>0</v>
      </c>
      <c r="R59" s="242"/>
      <c r="S59" s="242"/>
      <c r="T59" s="243">
        <v>0.65</v>
      </c>
      <c r="U59" s="242">
        <f>ROUND(E59*T59,2)</f>
        <v>0.65</v>
      </c>
      <c r="V59" s="244"/>
      <c r="W59" s="244"/>
      <c r="X59" s="244"/>
      <c r="Y59" s="244"/>
      <c r="Z59" s="244"/>
      <c r="AA59" s="244"/>
      <c r="AB59" s="244"/>
      <c r="AC59" s="244"/>
      <c r="AD59" s="244"/>
      <c r="AE59" s="244" t="s">
        <v>99</v>
      </c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 outlineLevel="1" x14ac:dyDescent="0.2">
      <c r="A60" s="239">
        <v>20</v>
      </c>
      <c r="B60" s="240" t="s">
        <v>170</v>
      </c>
      <c r="C60" s="267" t="s">
        <v>171</v>
      </c>
      <c r="D60" s="268" t="s">
        <v>159</v>
      </c>
      <c r="E60" s="269">
        <v>1</v>
      </c>
      <c r="F60" s="195"/>
      <c r="G60" s="241">
        <f>ROUND(E60*F60,2)</f>
        <v>0</v>
      </c>
      <c r="H60" s="195"/>
      <c r="I60" s="241">
        <f>ROUND(E60*H60,2)</f>
        <v>0</v>
      </c>
      <c r="J60" s="195"/>
      <c r="K60" s="241">
        <f>ROUND(E60*J60,2)</f>
        <v>0</v>
      </c>
      <c r="L60" s="241">
        <v>21</v>
      </c>
      <c r="M60" s="241">
        <f>G60*(1+L60/100)</f>
        <v>0</v>
      </c>
      <c r="N60" s="242">
        <v>6.6E-3</v>
      </c>
      <c r="O60" s="242">
        <f>ROUND(E60*N60,5)</f>
        <v>6.6E-3</v>
      </c>
      <c r="P60" s="242">
        <v>0</v>
      </c>
      <c r="Q60" s="242">
        <f>ROUND(E60*P60,5)</f>
        <v>0</v>
      </c>
      <c r="R60" s="242"/>
      <c r="S60" s="242"/>
      <c r="T60" s="243">
        <v>0</v>
      </c>
      <c r="U60" s="242">
        <f>ROUND(E60*T60,2)</f>
        <v>0</v>
      </c>
      <c r="V60" s="244"/>
      <c r="W60" s="244"/>
      <c r="X60" s="244"/>
      <c r="Y60" s="244"/>
      <c r="Z60" s="244"/>
      <c r="AA60" s="244"/>
      <c r="AB60" s="244"/>
      <c r="AC60" s="244"/>
      <c r="AD60" s="244"/>
      <c r="AE60" s="244" t="s">
        <v>172</v>
      </c>
      <c r="AF60" s="244"/>
      <c r="AG60" s="244"/>
      <c r="AH60" s="244"/>
      <c r="AI60" s="244"/>
      <c r="AJ60" s="244"/>
      <c r="AK60" s="244"/>
      <c r="AL60" s="244"/>
      <c r="AM60" s="244"/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ht="22.5" outlineLevel="1" x14ac:dyDescent="0.2">
      <c r="A61" s="239">
        <v>21</v>
      </c>
      <c r="B61" s="240" t="s">
        <v>173</v>
      </c>
      <c r="C61" s="267" t="s">
        <v>174</v>
      </c>
      <c r="D61" s="268" t="s">
        <v>159</v>
      </c>
      <c r="E61" s="269">
        <v>1</v>
      </c>
      <c r="F61" s="195"/>
      <c r="G61" s="241">
        <f>ROUND(E61*F61,2)</f>
        <v>0</v>
      </c>
      <c r="H61" s="195"/>
      <c r="I61" s="241">
        <f>ROUND(E61*H61,2)</f>
        <v>0</v>
      </c>
      <c r="J61" s="195"/>
      <c r="K61" s="241">
        <f>ROUND(E61*J61,2)</f>
        <v>0</v>
      </c>
      <c r="L61" s="241">
        <v>21</v>
      </c>
      <c r="M61" s="241">
        <f>G61*(1+L61/100)</f>
        <v>0</v>
      </c>
      <c r="N61" s="242">
        <v>1.2E-2</v>
      </c>
      <c r="O61" s="242">
        <f>ROUND(E61*N61,5)</f>
        <v>1.2E-2</v>
      </c>
      <c r="P61" s="242">
        <v>0</v>
      </c>
      <c r="Q61" s="242">
        <f>ROUND(E61*P61,5)</f>
        <v>0</v>
      </c>
      <c r="R61" s="242"/>
      <c r="S61" s="242"/>
      <c r="T61" s="243">
        <v>0</v>
      </c>
      <c r="U61" s="242">
        <f>ROUND(E61*T61,2)</f>
        <v>0</v>
      </c>
      <c r="V61" s="244"/>
      <c r="W61" s="244"/>
      <c r="X61" s="244"/>
      <c r="Y61" s="244"/>
      <c r="Z61" s="244"/>
      <c r="AA61" s="244"/>
      <c r="AB61" s="244"/>
      <c r="AC61" s="244"/>
      <c r="AD61" s="244"/>
      <c r="AE61" s="244" t="s">
        <v>172</v>
      </c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 x14ac:dyDescent="0.2">
      <c r="A62" s="239">
        <v>22</v>
      </c>
      <c r="B62" s="240" t="s">
        <v>175</v>
      </c>
      <c r="C62" s="267" t="s">
        <v>176</v>
      </c>
      <c r="D62" s="268" t="s">
        <v>159</v>
      </c>
      <c r="E62" s="269">
        <v>1</v>
      </c>
      <c r="F62" s="195"/>
      <c r="G62" s="241">
        <f>ROUND(E62*F62,2)</f>
        <v>0</v>
      </c>
      <c r="H62" s="195"/>
      <c r="I62" s="241">
        <f>ROUND(E62*H62,2)</f>
        <v>0</v>
      </c>
      <c r="J62" s="195"/>
      <c r="K62" s="241">
        <f>ROUND(E62*J62,2)</f>
        <v>0</v>
      </c>
      <c r="L62" s="241">
        <v>21</v>
      </c>
      <c r="M62" s="241">
        <f>G62*(1+L62/100)</f>
        <v>0</v>
      </c>
      <c r="N62" s="242">
        <v>1E-3</v>
      </c>
      <c r="O62" s="242">
        <f>ROUND(E62*N62,5)</f>
        <v>1E-3</v>
      </c>
      <c r="P62" s="242">
        <v>0</v>
      </c>
      <c r="Q62" s="242">
        <f>ROUND(E62*P62,5)</f>
        <v>0</v>
      </c>
      <c r="R62" s="242"/>
      <c r="S62" s="242"/>
      <c r="T62" s="243">
        <v>0</v>
      </c>
      <c r="U62" s="242">
        <f>ROUND(E62*T62,2)</f>
        <v>0</v>
      </c>
      <c r="V62" s="244"/>
      <c r="W62" s="244"/>
      <c r="X62" s="244"/>
      <c r="Y62" s="244"/>
      <c r="Z62" s="244"/>
      <c r="AA62" s="244"/>
      <c r="AB62" s="244"/>
      <c r="AC62" s="244"/>
      <c r="AD62" s="244"/>
      <c r="AE62" s="244" t="s">
        <v>172</v>
      </c>
      <c r="AF62" s="244"/>
      <c r="AG62" s="244"/>
      <c r="AH62" s="244"/>
      <c r="AI62" s="244"/>
      <c r="AJ62" s="244"/>
      <c r="AK62" s="244"/>
      <c r="AL62" s="244"/>
      <c r="AM62" s="244"/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 outlineLevel="1" x14ac:dyDescent="0.2">
      <c r="A63" s="239">
        <v>23</v>
      </c>
      <c r="B63" s="240" t="s">
        <v>177</v>
      </c>
      <c r="C63" s="267" t="s">
        <v>178</v>
      </c>
      <c r="D63" s="268" t="s">
        <v>159</v>
      </c>
      <c r="E63" s="269">
        <v>1</v>
      </c>
      <c r="F63" s="195"/>
      <c r="G63" s="241">
        <f>ROUND(E63*F63,2)</f>
        <v>0</v>
      </c>
      <c r="H63" s="195"/>
      <c r="I63" s="241">
        <f>ROUND(E63*H63,2)</f>
        <v>0</v>
      </c>
      <c r="J63" s="195"/>
      <c r="K63" s="241">
        <f>ROUND(E63*J63,2)</f>
        <v>0</v>
      </c>
      <c r="L63" s="241">
        <v>21</v>
      </c>
      <c r="M63" s="241">
        <f>G63*(1+L63/100)</f>
        <v>0</v>
      </c>
      <c r="N63" s="242">
        <v>2.9000000000000001E-2</v>
      </c>
      <c r="O63" s="242">
        <f>ROUND(E63*N63,5)</f>
        <v>2.9000000000000001E-2</v>
      </c>
      <c r="P63" s="242">
        <v>0</v>
      </c>
      <c r="Q63" s="242">
        <f>ROUND(E63*P63,5)</f>
        <v>0</v>
      </c>
      <c r="R63" s="242"/>
      <c r="S63" s="242"/>
      <c r="T63" s="243">
        <v>0</v>
      </c>
      <c r="U63" s="242">
        <f>ROUND(E63*T63,2)</f>
        <v>0</v>
      </c>
      <c r="V63" s="244"/>
      <c r="W63" s="244"/>
      <c r="X63" s="244"/>
      <c r="Y63" s="244"/>
      <c r="Z63" s="244"/>
      <c r="AA63" s="244"/>
      <c r="AB63" s="244"/>
      <c r="AC63" s="244"/>
      <c r="AD63" s="244"/>
      <c r="AE63" s="244" t="s">
        <v>172</v>
      </c>
      <c r="AF63" s="244"/>
      <c r="AG63" s="244"/>
      <c r="AH63" s="244"/>
      <c r="AI63" s="244"/>
      <c r="AJ63" s="244"/>
      <c r="AK63" s="244"/>
      <c r="AL63" s="244"/>
      <c r="AM63" s="244"/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 x14ac:dyDescent="0.2">
      <c r="A64" s="239">
        <v>24</v>
      </c>
      <c r="B64" s="240" t="s">
        <v>179</v>
      </c>
      <c r="C64" s="267" t="s">
        <v>180</v>
      </c>
      <c r="D64" s="268" t="s">
        <v>159</v>
      </c>
      <c r="E64" s="269">
        <v>1</v>
      </c>
      <c r="F64" s="195"/>
      <c r="G64" s="241">
        <f>ROUND(E64*F64,2)</f>
        <v>0</v>
      </c>
      <c r="H64" s="195"/>
      <c r="I64" s="241">
        <f>ROUND(E64*H64,2)</f>
        <v>0</v>
      </c>
      <c r="J64" s="195"/>
      <c r="K64" s="241">
        <f>ROUND(E64*J64,2)</f>
        <v>0</v>
      </c>
      <c r="L64" s="241">
        <v>21</v>
      </c>
      <c r="M64" s="241">
        <f>G64*(1+L64/100)</f>
        <v>0</v>
      </c>
      <c r="N64" s="242">
        <v>1.7000000000000001E-2</v>
      </c>
      <c r="O64" s="242">
        <f>ROUND(E64*N64,5)</f>
        <v>1.7000000000000001E-2</v>
      </c>
      <c r="P64" s="242">
        <v>0</v>
      </c>
      <c r="Q64" s="242">
        <f>ROUND(E64*P64,5)</f>
        <v>0</v>
      </c>
      <c r="R64" s="242"/>
      <c r="S64" s="242"/>
      <c r="T64" s="243">
        <v>0</v>
      </c>
      <c r="U64" s="242">
        <f>ROUND(E64*T64,2)</f>
        <v>0</v>
      </c>
      <c r="V64" s="244"/>
      <c r="W64" s="244"/>
      <c r="X64" s="244"/>
      <c r="Y64" s="244"/>
      <c r="Z64" s="244"/>
      <c r="AA64" s="244"/>
      <c r="AB64" s="244"/>
      <c r="AC64" s="244"/>
      <c r="AD64" s="244"/>
      <c r="AE64" s="244" t="s">
        <v>172</v>
      </c>
      <c r="AF64" s="244"/>
      <c r="AG64" s="244"/>
      <c r="AH64" s="244"/>
      <c r="AI64" s="244"/>
      <c r="AJ64" s="244"/>
      <c r="AK64" s="244"/>
      <c r="AL64" s="244"/>
      <c r="AM64" s="244"/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 x14ac:dyDescent="0.2">
      <c r="A65" s="239">
        <v>25</v>
      </c>
      <c r="B65" s="240" t="s">
        <v>181</v>
      </c>
      <c r="C65" s="267" t="s">
        <v>182</v>
      </c>
      <c r="D65" s="268" t="s">
        <v>140</v>
      </c>
      <c r="E65" s="269">
        <v>33.200000000000003</v>
      </c>
      <c r="F65" s="195"/>
      <c r="G65" s="241">
        <f>ROUND(E65*F65,2)</f>
        <v>0</v>
      </c>
      <c r="H65" s="195"/>
      <c r="I65" s="241">
        <f>ROUND(E65*H65,2)</f>
        <v>0</v>
      </c>
      <c r="J65" s="195"/>
      <c r="K65" s="241">
        <f>ROUND(E65*J65,2)</f>
        <v>0</v>
      </c>
      <c r="L65" s="241">
        <v>21</v>
      </c>
      <c r="M65" s="241">
        <f>G65*(1+L65/100)</f>
        <v>0</v>
      </c>
      <c r="N65" s="242">
        <v>0</v>
      </c>
      <c r="O65" s="242">
        <f>ROUND(E65*N65,5)</f>
        <v>0</v>
      </c>
      <c r="P65" s="242">
        <v>0</v>
      </c>
      <c r="Q65" s="242">
        <f>ROUND(E65*P65,5)</f>
        <v>0</v>
      </c>
      <c r="R65" s="242"/>
      <c r="S65" s="242"/>
      <c r="T65" s="243">
        <v>0.05</v>
      </c>
      <c r="U65" s="242">
        <f>ROUND(E65*T65,2)</f>
        <v>1.66</v>
      </c>
      <c r="V65" s="244"/>
      <c r="W65" s="244"/>
      <c r="X65" s="244"/>
      <c r="Y65" s="244"/>
      <c r="Z65" s="244"/>
      <c r="AA65" s="244"/>
      <c r="AB65" s="244"/>
      <c r="AC65" s="244"/>
      <c r="AD65" s="244"/>
      <c r="AE65" s="244" t="s">
        <v>99</v>
      </c>
      <c r="AF65" s="244"/>
      <c r="AG65" s="244"/>
      <c r="AH65" s="244"/>
      <c r="AI65" s="244"/>
      <c r="AJ65" s="244"/>
      <c r="AK65" s="244"/>
      <c r="AL65" s="244"/>
      <c r="AM65" s="244"/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 x14ac:dyDescent="0.2">
      <c r="A66" s="239"/>
      <c r="B66" s="240"/>
      <c r="C66" s="270" t="s">
        <v>183</v>
      </c>
      <c r="D66" s="271"/>
      <c r="E66" s="272">
        <v>33.200000000000003</v>
      </c>
      <c r="F66" s="241"/>
      <c r="G66" s="241"/>
      <c r="H66" s="241"/>
      <c r="I66" s="241"/>
      <c r="J66" s="241"/>
      <c r="K66" s="241"/>
      <c r="L66" s="241"/>
      <c r="M66" s="241"/>
      <c r="N66" s="242"/>
      <c r="O66" s="242"/>
      <c r="P66" s="242"/>
      <c r="Q66" s="242"/>
      <c r="R66" s="242"/>
      <c r="S66" s="242"/>
      <c r="T66" s="243"/>
      <c r="U66" s="242"/>
      <c r="V66" s="244"/>
      <c r="W66" s="244"/>
      <c r="X66" s="244"/>
      <c r="Y66" s="244"/>
      <c r="Z66" s="244"/>
      <c r="AA66" s="244"/>
      <c r="AB66" s="244"/>
      <c r="AC66" s="244"/>
      <c r="AD66" s="244"/>
      <c r="AE66" s="244" t="s">
        <v>101</v>
      </c>
      <c r="AF66" s="244">
        <v>0</v>
      </c>
      <c r="AG66" s="244"/>
      <c r="AH66" s="244"/>
      <c r="AI66" s="244"/>
      <c r="AJ66" s="244"/>
      <c r="AK66" s="244"/>
      <c r="AL66" s="244"/>
      <c r="AM66" s="244"/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outlineLevel="1" x14ac:dyDescent="0.2">
      <c r="A67" s="239">
        <v>26</v>
      </c>
      <c r="B67" s="240" t="s">
        <v>184</v>
      </c>
      <c r="C67" s="267" t="s">
        <v>185</v>
      </c>
      <c r="D67" s="268" t="s">
        <v>186</v>
      </c>
      <c r="E67" s="269">
        <v>1</v>
      </c>
      <c r="F67" s="195"/>
      <c r="G67" s="241">
        <f>ROUND(E67*F67,2)</f>
        <v>0</v>
      </c>
      <c r="H67" s="195"/>
      <c r="I67" s="241">
        <f>ROUND(E67*H67,2)</f>
        <v>0</v>
      </c>
      <c r="J67" s="195"/>
      <c r="K67" s="241">
        <f>ROUND(E67*J67,2)</f>
        <v>0</v>
      </c>
      <c r="L67" s="241">
        <v>21</v>
      </c>
      <c r="M67" s="241">
        <f>G67*(1+L67/100)</f>
        <v>0</v>
      </c>
      <c r="N67" s="242">
        <v>0</v>
      </c>
      <c r="O67" s="242">
        <f>ROUND(E67*N67,5)</f>
        <v>0</v>
      </c>
      <c r="P67" s="242">
        <v>0</v>
      </c>
      <c r="Q67" s="242">
        <f>ROUND(E67*P67,5)</f>
        <v>0</v>
      </c>
      <c r="R67" s="242"/>
      <c r="S67" s="242"/>
      <c r="T67" s="243">
        <v>0</v>
      </c>
      <c r="U67" s="242">
        <f>ROUND(E67*T67,2)</f>
        <v>0</v>
      </c>
      <c r="V67" s="244"/>
      <c r="W67" s="244"/>
      <c r="X67" s="244"/>
      <c r="Y67" s="244"/>
      <c r="Z67" s="244"/>
      <c r="AA67" s="244"/>
      <c r="AB67" s="244"/>
      <c r="AC67" s="244"/>
      <c r="AD67" s="244"/>
      <c r="AE67" s="244" t="s">
        <v>99</v>
      </c>
      <c r="AF67" s="244"/>
      <c r="AG67" s="244"/>
      <c r="AH67" s="244"/>
      <c r="AI67" s="244"/>
      <c r="AJ67" s="244"/>
      <c r="AK67" s="244"/>
      <c r="AL67" s="244"/>
      <c r="AM67" s="244"/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outlineLevel="1" x14ac:dyDescent="0.2">
      <c r="A68" s="239">
        <v>27</v>
      </c>
      <c r="B68" s="240" t="s">
        <v>187</v>
      </c>
      <c r="C68" s="267" t="s">
        <v>188</v>
      </c>
      <c r="D68" s="268" t="s">
        <v>127</v>
      </c>
      <c r="E68" s="269">
        <v>0.2031</v>
      </c>
      <c r="F68" s="195"/>
      <c r="G68" s="241">
        <f>ROUND(E68*F68,2)</f>
        <v>0</v>
      </c>
      <c r="H68" s="195"/>
      <c r="I68" s="241">
        <f>ROUND(E68*H68,2)</f>
        <v>0</v>
      </c>
      <c r="J68" s="195"/>
      <c r="K68" s="241">
        <f>ROUND(E68*J68,2)</f>
        <v>0</v>
      </c>
      <c r="L68" s="241">
        <v>21</v>
      </c>
      <c r="M68" s="241">
        <f>G68*(1+L68/100)</f>
        <v>0</v>
      </c>
      <c r="N68" s="242">
        <v>0</v>
      </c>
      <c r="O68" s="242">
        <f>ROUND(E68*N68,5)</f>
        <v>0</v>
      </c>
      <c r="P68" s="242">
        <v>0</v>
      </c>
      <c r="Q68" s="242">
        <f>ROUND(E68*P68,5)</f>
        <v>0</v>
      </c>
      <c r="R68" s="242"/>
      <c r="S68" s="242"/>
      <c r="T68" s="243">
        <v>1.47</v>
      </c>
      <c r="U68" s="242">
        <f>ROUND(E68*T68,2)</f>
        <v>0.3</v>
      </c>
      <c r="V68" s="244"/>
      <c r="W68" s="244"/>
      <c r="X68" s="244"/>
      <c r="Y68" s="244"/>
      <c r="Z68" s="244"/>
      <c r="AA68" s="244"/>
      <c r="AB68" s="244"/>
      <c r="AC68" s="244"/>
      <c r="AD68" s="244"/>
      <c r="AE68" s="244" t="s">
        <v>99</v>
      </c>
      <c r="AF68" s="244"/>
      <c r="AG68" s="244"/>
      <c r="AH68" s="244"/>
      <c r="AI68" s="244"/>
      <c r="AJ68" s="244"/>
      <c r="AK68" s="244"/>
      <c r="AL68" s="244"/>
      <c r="AM68" s="244"/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x14ac:dyDescent="0.2">
      <c r="A69" s="245" t="s">
        <v>94</v>
      </c>
      <c r="B69" s="246" t="s">
        <v>61</v>
      </c>
      <c r="C69" s="273" t="s">
        <v>62</v>
      </c>
      <c r="D69" s="274"/>
      <c r="E69" s="275"/>
      <c r="F69" s="247"/>
      <c r="G69" s="247">
        <f>SUMIF(AE70:AE94,"&lt;&gt;NOR",G70:G94)</f>
        <v>0</v>
      </c>
      <c r="H69" s="247"/>
      <c r="I69" s="247">
        <f>SUM(I70:I94)</f>
        <v>0</v>
      </c>
      <c r="J69" s="247"/>
      <c r="K69" s="247">
        <f>SUM(K70:K94)</f>
        <v>0</v>
      </c>
      <c r="L69" s="247"/>
      <c r="M69" s="247">
        <f>SUM(M70:M94)</f>
        <v>0</v>
      </c>
      <c r="N69" s="248"/>
      <c r="O69" s="248">
        <f>SUM(O70:O94)</f>
        <v>0.53286</v>
      </c>
      <c r="P69" s="248"/>
      <c r="Q69" s="248">
        <f>SUM(Q70:Q94)</f>
        <v>0</v>
      </c>
      <c r="R69" s="248"/>
      <c r="S69" s="248"/>
      <c r="T69" s="249"/>
      <c r="U69" s="248">
        <f>SUM(U70:U94)</f>
        <v>21.59</v>
      </c>
      <c r="AE69" s="210" t="s">
        <v>95</v>
      </c>
    </row>
    <row r="70" spans="1:60" outlineLevel="1" x14ac:dyDescent="0.2">
      <c r="A70" s="239">
        <v>28</v>
      </c>
      <c r="B70" s="240" t="s">
        <v>189</v>
      </c>
      <c r="C70" s="267" t="s">
        <v>190</v>
      </c>
      <c r="D70" s="268" t="s">
        <v>140</v>
      </c>
      <c r="E70" s="269">
        <v>4.2510000000000003</v>
      </c>
      <c r="F70" s="195"/>
      <c r="G70" s="241">
        <f>ROUND(E70*F70,2)</f>
        <v>0</v>
      </c>
      <c r="H70" s="195"/>
      <c r="I70" s="241">
        <f>ROUND(E70*H70,2)</f>
        <v>0</v>
      </c>
      <c r="J70" s="195"/>
      <c r="K70" s="241">
        <f>ROUND(E70*J70,2)</f>
        <v>0</v>
      </c>
      <c r="L70" s="241">
        <v>21</v>
      </c>
      <c r="M70" s="241">
        <f>G70*(1+L70/100)</f>
        <v>0</v>
      </c>
      <c r="N70" s="242">
        <v>3.98E-3</v>
      </c>
      <c r="O70" s="242">
        <f>ROUND(E70*N70,5)</f>
        <v>1.6920000000000001E-2</v>
      </c>
      <c r="P70" s="242">
        <v>0</v>
      </c>
      <c r="Q70" s="242">
        <f>ROUND(E70*P70,5)</f>
        <v>0</v>
      </c>
      <c r="R70" s="242"/>
      <c r="S70" s="242"/>
      <c r="T70" s="243">
        <v>0.54</v>
      </c>
      <c r="U70" s="242">
        <f>ROUND(E70*T70,2)</f>
        <v>2.2999999999999998</v>
      </c>
      <c r="V70" s="244"/>
      <c r="W70" s="244"/>
      <c r="X70" s="244"/>
      <c r="Y70" s="244"/>
      <c r="Z70" s="244"/>
      <c r="AA70" s="244"/>
      <c r="AB70" s="244"/>
      <c r="AC70" s="244"/>
      <c r="AD70" s="244"/>
      <c r="AE70" s="244" t="s">
        <v>99</v>
      </c>
      <c r="AF70" s="244"/>
      <c r="AG70" s="244"/>
      <c r="AH70" s="244"/>
      <c r="AI70" s="244"/>
      <c r="AJ70" s="244"/>
      <c r="AK70" s="244"/>
      <c r="AL70" s="244"/>
      <c r="AM70" s="244"/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 outlineLevel="1" x14ac:dyDescent="0.2">
      <c r="A71" s="239"/>
      <c r="B71" s="240"/>
      <c r="C71" s="270" t="s">
        <v>191</v>
      </c>
      <c r="D71" s="271"/>
      <c r="E71" s="272">
        <v>4.2510000000000003</v>
      </c>
      <c r="F71" s="241"/>
      <c r="G71" s="241"/>
      <c r="H71" s="241"/>
      <c r="I71" s="241"/>
      <c r="J71" s="241"/>
      <c r="K71" s="241"/>
      <c r="L71" s="241"/>
      <c r="M71" s="241"/>
      <c r="N71" s="242"/>
      <c r="O71" s="242"/>
      <c r="P71" s="242"/>
      <c r="Q71" s="242"/>
      <c r="R71" s="242"/>
      <c r="S71" s="242"/>
      <c r="T71" s="243"/>
      <c r="U71" s="242"/>
      <c r="V71" s="244"/>
      <c r="W71" s="244"/>
      <c r="X71" s="244"/>
      <c r="Y71" s="244"/>
      <c r="Z71" s="244"/>
      <c r="AA71" s="244"/>
      <c r="AB71" s="244"/>
      <c r="AC71" s="244"/>
      <c r="AD71" s="244"/>
      <c r="AE71" s="244" t="s">
        <v>101</v>
      </c>
      <c r="AF71" s="244">
        <v>0</v>
      </c>
      <c r="AG71" s="244"/>
      <c r="AH71" s="244"/>
      <c r="AI71" s="244"/>
      <c r="AJ71" s="244"/>
      <c r="AK71" s="244"/>
      <c r="AL71" s="244"/>
      <c r="AM71" s="244"/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outlineLevel="1" x14ac:dyDescent="0.2">
      <c r="A72" s="239">
        <v>29</v>
      </c>
      <c r="B72" s="240" t="s">
        <v>192</v>
      </c>
      <c r="C72" s="267" t="s">
        <v>193</v>
      </c>
      <c r="D72" s="268" t="s">
        <v>140</v>
      </c>
      <c r="E72" s="269">
        <v>13.516</v>
      </c>
      <c r="F72" s="195"/>
      <c r="G72" s="241">
        <f>ROUND(E72*F72,2)</f>
        <v>0</v>
      </c>
      <c r="H72" s="195"/>
      <c r="I72" s="241">
        <f>ROUND(E72*H72,2)</f>
        <v>0</v>
      </c>
      <c r="J72" s="195"/>
      <c r="K72" s="241">
        <f>ROUND(E72*J72,2)</f>
        <v>0</v>
      </c>
      <c r="L72" s="241">
        <v>21</v>
      </c>
      <c r="M72" s="241">
        <f>G72*(1+L72/100)</f>
        <v>0</v>
      </c>
      <c r="N72" s="242">
        <v>5.1799999999999997E-3</v>
      </c>
      <c r="O72" s="242">
        <f>ROUND(E72*N72,5)</f>
        <v>7.0010000000000003E-2</v>
      </c>
      <c r="P72" s="242">
        <v>0</v>
      </c>
      <c r="Q72" s="242">
        <f>ROUND(E72*P72,5)</f>
        <v>0</v>
      </c>
      <c r="R72" s="242"/>
      <c r="S72" s="242"/>
      <c r="T72" s="243">
        <v>0.63</v>
      </c>
      <c r="U72" s="242">
        <f>ROUND(E72*T72,2)</f>
        <v>8.52</v>
      </c>
      <c r="V72" s="244"/>
      <c r="W72" s="244"/>
      <c r="X72" s="244"/>
      <c r="Y72" s="244"/>
      <c r="Z72" s="244"/>
      <c r="AA72" s="244"/>
      <c r="AB72" s="244"/>
      <c r="AC72" s="244"/>
      <c r="AD72" s="244"/>
      <c r="AE72" s="244" t="s">
        <v>99</v>
      </c>
      <c r="AF72" s="244"/>
      <c r="AG72" s="244"/>
      <c r="AH72" s="244"/>
      <c r="AI72" s="244"/>
      <c r="AJ72" s="244"/>
      <c r="AK72" s="244"/>
      <c r="AL72" s="244"/>
      <c r="AM72" s="244"/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</row>
    <row r="73" spans="1:60" outlineLevel="1" x14ac:dyDescent="0.2">
      <c r="A73" s="239"/>
      <c r="B73" s="240"/>
      <c r="C73" s="270" t="s">
        <v>194</v>
      </c>
      <c r="D73" s="271"/>
      <c r="E73" s="272">
        <v>13.516</v>
      </c>
      <c r="F73" s="241"/>
      <c r="G73" s="241"/>
      <c r="H73" s="241"/>
      <c r="I73" s="241"/>
      <c r="J73" s="241"/>
      <c r="K73" s="241"/>
      <c r="L73" s="241"/>
      <c r="M73" s="241"/>
      <c r="N73" s="242"/>
      <c r="O73" s="242"/>
      <c r="P73" s="242"/>
      <c r="Q73" s="242"/>
      <c r="R73" s="242"/>
      <c r="S73" s="242"/>
      <c r="T73" s="243"/>
      <c r="U73" s="242"/>
      <c r="V73" s="244"/>
      <c r="W73" s="244"/>
      <c r="X73" s="244"/>
      <c r="Y73" s="244"/>
      <c r="Z73" s="244"/>
      <c r="AA73" s="244"/>
      <c r="AB73" s="244"/>
      <c r="AC73" s="244"/>
      <c r="AD73" s="244"/>
      <c r="AE73" s="244" t="s">
        <v>101</v>
      </c>
      <c r="AF73" s="244">
        <v>0</v>
      </c>
      <c r="AG73" s="244"/>
      <c r="AH73" s="244"/>
      <c r="AI73" s="244"/>
      <c r="AJ73" s="244"/>
      <c r="AK73" s="244"/>
      <c r="AL73" s="244"/>
      <c r="AM73" s="244"/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outlineLevel="1" x14ac:dyDescent="0.2">
      <c r="A74" s="239">
        <v>30</v>
      </c>
      <c r="B74" s="240" t="s">
        <v>195</v>
      </c>
      <c r="C74" s="267" t="s">
        <v>196</v>
      </c>
      <c r="D74" s="268" t="s">
        <v>140</v>
      </c>
      <c r="E74" s="269">
        <v>1.744</v>
      </c>
      <c r="F74" s="195"/>
      <c r="G74" s="241">
        <f>ROUND(E74*F74,2)</f>
        <v>0</v>
      </c>
      <c r="H74" s="195"/>
      <c r="I74" s="241">
        <f>ROUND(E74*H74,2)</f>
        <v>0</v>
      </c>
      <c r="J74" s="195"/>
      <c r="K74" s="241">
        <f>ROUND(E74*J74,2)</f>
        <v>0</v>
      </c>
      <c r="L74" s="241">
        <v>21</v>
      </c>
      <c r="M74" s="241">
        <f>G74*(1+L74/100)</f>
        <v>0</v>
      </c>
      <c r="N74" s="242">
        <v>5.3499999999999997E-3</v>
      </c>
      <c r="O74" s="242">
        <f>ROUND(E74*N74,5)</f>
        <v>9.3299999999999998E-3</v>
      </c>
      <c r="P74" s="242">
        <v>0</v>
      </c>
      <c r="Q74" s="242">
        <f>ROUND(E74*P74,5)</f>
        <v>0</v>
      </c>
      <c r="R74" s="242"/>
      <c r="S74" s="242"/>
      <c r="T74" s="243">
        <v>0.68279999999999996</v>
      </c>
      <c r="U74" s="242">
        <f>ROUND(E74*T74,2)</f>
        <v>1.19</v>
      </c>
      <c r="V74" s="244"/>
      <c r="W74" s="244"/>
      <c r="X74" s="244"/>
      <c r="Y74" s="244"/>
      <c r="Z74" s="244"/>
      <c r="AA74" s="244"/>
      <c r="AB74" s="244"/>
      <c r="AC74" s="244"/>
      <c r="AD74" s="244"/>
      <c r="AE74" s="244" t="s">
        <v>99</v>
      </c>
      <c r="AF74" s="244"/>
      <c r="AG74" s="244"/>
      <c r="AH74" s="244"/>
      <c r="AI74" s="244"/>
      <c r="AJ74" s="244"/>
      <c r="AK74" s="244"/>
      <c r="AL74" s="244"/>
      <c r="AM74" s="244"/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 outlineLevel="1" x14ac:dyDescent="0.2">
      <c r="A75" s="239"/>
      <c r="B75" s="240"/>
      <c r="C75" s="270" t="s">
        <v>197</v>
      </c>
      <c r="D75" s="271"/>
      <c r="E75" s="272">
        <v>1.744</v>
      </c>
      <c r="F75" s="241"/>
      <c r="G75" s="241"/>
      <c r="H75" s="241"/>
      <c r="I75" s="241"/>
      <c r="J75" s="241"/>
      <c r="K75" s="241"/>
      <c r="L75" s="241"/>
      <c r="M75" s="241"/>
      <c r="N75" s="242"/>
      <c r="O75" s="242"/>
      <c r="P75" s="242"/>
      <c r="Q75" s="242"/>
      <c r="R75" s="242"/>
      <c r="S75" s="242"/>
      <c r="T75" s="243"/>
      <c r="U75" s="242"/>
      <c r="V75" s="244"/>
      <c r="W75" s="244"/>
      <c r="X75" s="244"/>
      <c r="Y75" s="244"/>
      <c r="Z75" s="244"/>
      <c r="AA75" s="244"/>
      <c r="AB75" s="244"/>
      <c r="AC75" s="244"/>
      <c r="AD75" s="244"/>
      <c r="AE75" s="244" t="s">
        <v>101</v>
      </c>
      <c r="AF75" s="244">
        <v>0</v>
      </c>
      <c r="AG75" s="244"/>
      <c r="AH75" s="244"/>
      <c r="AI75" s="244"/>
      <c r="AJ75" s="244"/>
      <c r="AK75" s="244"/>
      <c r="AL75" s="244"/>
      <c r="AM75" s="244"/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 outlineLevel="1" x14ac:dyDescent="0.2">
      <c r="A76" s="239">
        <v>31</v>
      </c>
      <c r="B76" s="240" t="s">
        <v>198</v>
      </c>
      <c r="C76" s="267" t="s">
        <v>199</v>
      </c>
      <c r="D76" s="268" t="s">
        <v>159</v>
      </c>
      <c r="E76" s="269">
        <v>7</v>
      </c>
      <c r="F76" s="195"/>
      <c r="G76" s="241">
        <f>ROUND(E76*F76,2)</f>
        <v>0</v>
      </c>
      <c r="H76" s="195"/>
      <c r="I76" s="241">
        <f>ROUND(E76*H76,2)</f>
        <v>0</v>
      </c>
      <c r="J76" s="195"/>
      <c r="K76" s="241">
        <f>ROUND(E76*J76,2)</f>
        <v>0</v>
      </c>
      <c r="L76" s="241">
        <v>21</v>
      </c>
      <c r="M76" s="241">
        <f>G76*(1+L76/100)</f>
        <v>0</v>
      </c>
      <c r="N76" s="242">
        <v>6.3000000000000003E-4</v>
      </c>
      <c r="O76" s="242">
        <f>ROUND(E76*N76,5)</f>
        <v>4.4099999999999999E-3</v>
      </c>
      <c r="P76" s="242">
        <v>0</v>
      </c>
      <c r="Q76" s="242">
        <f>ROUND(E76*P76,5)</f>
        <v>0</v>
      </c>
      <c r="R76" s="242"/>
      <c r="S76" s="242"/>
      <c r="T76" s="243">
        <v>0.27</v>
      </c>
      <c r="U76" s="242">
        <f>ROUND(E76*T76,2)</f>
        <v>1.89</v>
      </c>
      <c r="V76" s="244"/>
      <c r="W76" s="244"/>
      <c r="X76" s="244"/>
      <c r="Y76" s="244"/>
      <c r="Z76" s="244"/>
      <c r="AA76" s="244"/>
      <c r="AB76" s="244"/>
      <c r="AC76" s="244"/>
      <c r="AD76" s="244"/>
      <c r="AE76" s="244" t="s">
        <v>99</v>
      </c>
      <c r="AF76" s="244"/>
      <c r="AG76" s="244"/>
      <c r="AH76" s="244"/>
      <c r="AI76" s="244"/>
      <c r="AJ76" s="244"/>
      <c r="AK76" s="244"/>
      <c r="AL76" s="244"/>
      <c r="AM76" s="244"/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outlineLevel="1" x14ac:dyDescent="0.2">
      <c r="A77" s="239">
        <v>32</v>
      </c>
      <c r="B77" s="240" t="s">
        <v>200</v>
      </c>
      <c r="C77" s="267" t="s">
        <v>201</v>
      </c>
      <c r="D77" s="268" t="s">
        <v>159</v>
      </c>
      <c r="E77" s="269">
        <v>1</v>
      </c>
      <c r="F77" s="195"/>
      <c r="G77" s="241">
        <f>ROUND(E77*F77,2)</f>
        <v>0</v>
      </c>
      <c r="H77" s="195"/>
      <c r="I77" s="241">
        <f>ROUND(E77*H77,2)</f>
        <v>0</v>
      </c>
      <c r="J77" s="195"/>
      <c r="K77" s="241">
        <f>ROUND(E77*J77,2)</f>
        <v>0</v>
      </c>
      <c r="L77" s="241">
        <v>21</v>
      </c>
      <c r="M77" s="241">
        <f>G77*(1+L77/100)</f>
        <v>0</v>
      </c>
      <c r="N77" s="242">
        <v>4.8000000000000001E-4</v>
      </c>
      <c r="O77" s="242">
        <f>ROUND(E77*N77,5)</f>
        <v>4.8000000000000001E-4</v>
      </c>
      <c r="P77" s="242">
        <v>0</v>
      </c>
      <c r="Q77" s="242">
        <f>ROUND(E77*P77,5)</f>
        <v>0</v>
      </c>
      <c r="R77" s="242"/>
      <c r="S77" s="242"/>
      <c r="T77" s="243">
        <v>0.23</v>
      </c>
      <c r="U77" s="242">
        <f>ROUND(E77*T77,2)</f>
        <v>0.23</v>
      </c>
      <c r="V77" s="244"/>
      <c r="W77" s="244"/>
      <c r="X77" s="244"/>
      <c r="Y77" s="244"/>
      <c r="Z77" s="244"/>
      <c r="AA77" s="244"/>
      <c r="AB77" s="244"/>
      <c r="AC77" s="244"/>
      <c r="AD77" s="244"/>
      <c r="AE77" s="244" t="s">
        <v>99</v>
      </c>
      <c r="AF77" s="244"/>
      <c r="AG77" s="244"/>
      <c r="AH77" s="244"/>
      <c r="AI77" s="244"/>
      <c r="AJ77" s="244"/>
      <c r="AK77" s="244"/>
      <c r="AL77" s="244"/>
      <c r="AM77" s="244"/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 outlineLevel="1" x14ac:dyDescent="0.2">
      <c r="A78" s="239">
        <v>33</v>
      </c>
      <c r="B78" s="240" t="s">
        <v>202</v>
      </c>
      <c r="C78" s="267" t="s">
        <v>203</v>
      </c>
      <c r="D78" s="268" t="s">
        <v>159</v>
      </c>
      <c r="E78" s="269">
        <v>1</v>
      </c>
      <c r="F78" s="195"/>
      <c r="G78" s="241">
        <f>ROUND(E78*F78,2)</f>
        <v>0</v>
      </c>
      <c r="H78" s="195"/>
      <c r="I78" s="241">
        <f>ROUND(E78*H78,2)</f>
        <v>0</v>
      </c>
      <c r="J78" s="195"/>
      <c r="K78" s="241">
        <f>ROUND(E78*J78,2)</f>
        <v>0</v>
      </c>
      <c r="L78" s="241">
        <v>21</v>
      </c>
      <c r="M78" s="241">
        <f>G78*(1+L78/100)</f>
        <v>0</v>
      </c>
      <c r="N78" s="242">
        <v>1.9000000000000001E-4</v>
      </c>
      <c r="O78" s="242">
        <f>ROUND(E78*N78,5)</f>
        <v>1.9000000000000001E-4</v>
      </c>
      <c r="P78" s="242">
        <v>0</v>
      </c>
      <c r="Q78" s="242">
        <f>ROUND(E78*P78,5)</f>
        <v>0</v>
      </c>
      <c r="R78" s="242"/>
      <c r="S78" s="242"/>
      <c r="T78" s="243">
        <v>0.08</v>
      </c>
      <c r="U78" s="242">
        <f>ROUND(E78*T78,2)</f>
        <v>0.08</v>
      </c>
      <c r="V78" s="244"/>
      <c r="W78" s="244"/>
      <c r="X78" s="244"/>
      <c r="Y78" s="244"/>
      <c r="Z78" s="244"/>
      <c r="AA78" s="244"/>
      <c r="AB78" s="244"/>
      <c r="AC78" s="244"/>
      <c r="AD78" s="244"/>
      <c r="AE78" s="244" t="s">
        <v>99</v>
      </c>
      <c r="AF78" s="244"/>
      <c r="AG78" s="244"/>
      <c r="AH78" s="244"/>
      <c r="AI78" s="244"/>
      <c r="AJ78" s="244"/>
      <c r="AK78" s="244"/>
      <c r="AL78" s="244"/>
      <c r="AM78" s="244"/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4"/>
      <c r="BB78" s="244"/>
      <c r="BC78" s="244"/>
      <c r="BD78" s="244"/>
      <c r="BE78" s="244"/>
      <c r="BF78" s="244"/>
      <c r="BG78" s="244"/>
      <c r="BH78" s="244"/>
    </row>
    <row r="79" spans="1:60" outlineLevel="1" x14ac:dyDescent="0.2">
      <c r="A79" s="239">
        <v>34</v>
      </c>
      <c r="B79" s="240" t="s">
        <v>204</v>
      </c>
      <c r="C79" s="267" t="s">
        <v>205</v>
      </c>
      <c r="D79" s="268" t="s">
        <v>159</v>
      </c>
      <c r="E79" s="269">
        <v>1</v>
      </c>
      <c r="F79" s="195"/>
      <c r="G79" s="241">
        <f>ROUND(E79*F79,2)</f>
        <v>0</v>
      </c>
      <c r="H79" s="195"/>
      <c r="I79" s="241">
        <f>ROUND(E79*H79,2)</f>
        <v>0</v>
      </c>
      <c r="J79" s="195"/>
      <c r="K79" s="241">
        <f>ROUND(E79*J79,2)</f>
        <v>0</v>
      </c>
      <c r="L79" s="241">
        <v>21</v>
      </c>
      <c r="M79" s="241">
        <f>G79*(1+L79/100)</f>
        <v>0</v>
      </c>
      <c r="N79" s="242">
        <v>1.9000000000000001E-4</v>
      </c>
      <c r="O79" s="242">
        <f>ROUND(E79*N79,5)</f>
        <v>1.9000000000000001E-4</v>
      </c>
      <c r="P79" s="242">
        <v>0</v>
      </c>
      <c r="Q79" s="242">
        <f>ROUND(E79*P79,5)</f>
        <v>0</v>
      </c>
      <c r="R79" s="242"/>
      <c r="S79" s="242"/>
      <c r="T79" s="243">
        <v>8.3000000000000004E-2</v>
      </c>
      <c r="U79" s="242">
        <f>ROUND(E79*T79,2)</f>
        <v>0.08</v>
      </c>
      <c r="V79" s="244"/>
      <c r="W79" s="244"/>
      <c r="X79" s="244"/>
      <c r="Y79" s="244"/>
      <c r="Z79" s="244"/>
      <c r="AA79" s="244"/>
      <c r="AB79" s="244"/>
      <c r="AC79" s="244"/>
      <c r="AD79" s="244"/>
      <c r="AE79" s="244" t="s">
        <v>99</v>
      </c>
      <c r="AF79" s="244"/>
      <c r="AG79" s="244"/>
      <c r="AH79" s="244"/>
      <c r="AI79" s="244"/>
      <c r="AJ79" s="244"/>
      <c r="AK79" s="244"/>
      <c r="AL79" s="244"/>
      <c r="AM79" s="244"/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outlineLevel="1" x14ac:dyDescent="0.2">
      <c r="A80" s="239">
        <v>35</v>
      </c>
      <c r="B80" s="240" t="s">
        <v>206</v>
      </c>
      <c r="C80" s="267" t="s">
        <v>207</v>
      </c>
      <c r="D80" s="268" t="s">
        <v>159</v>
      </c>
      <c r="E80" s="269">
        <v>7</v>
      </c>
      <c r="F80" s="195"/>
      <c r="G80" s="241">
        <f>ROUND(E80*F80,2)</f>
        <v>0</v>
      </c>
      <c r="H80" s="195"/>
      <c r="I80" s="241">
        <f>ROUND(E80*H80,2)</f>
        <v>0</v>
      </c>
      <c r="J80" s="195"/>
      <c r="K80" s="241">
        <f>ROUND(E80*J80,2)</f>
        <v>0</v>
      </c>
      <c r="L80" s="241">
        <v>21</v>
      </c>
      <c r="M80" s="241">
        <f>G80*(1+L80/100)</f>
        <v>0</v>
      </c>
      <c r="N80" s="242">
        <v>0</v>
      </c>
      <c r="O80" s="242">
        <f>ROUND(E80*N80,5)</f>
        <v>0</v>
      </c>
      <c r="P80" s="242">
        <v>0</v>
      </c>
      <c r="Q80" s="242">
        <f>ROUND(E80*P80,5)</f>
        <v>0</v>
      </c>
      <c r="R80" s="242"/>
      <c r="S80" s="242"/>
      <c r="T80" s="243">
        <v>0.42</v>
      </c>
      <c r="U80" s="242">
        <f>ROUND(E80*T80,2)</f>
        <v>2.94</v>
      </c>
      <c r="V80" s="244"/>
      <c r="W80" s="244"/>
      <c r="X80" s="244"/>
      <c r="Y80" s="244"/>
      <c r="Z80" s="244"/>
      <c r="AA80" s="244"/>
      <c r="AB80" s="244"/>
      <c r="AC80" s="244"/>
      <c r="AD80" s="244"/>
      <c r="AE80" s="244" t="s">
        <v>99</v>
      </c>
      <c r="AF80" s="244"/>
      <c r="AG80" s="244"/>
      <c r="AH80" s="244"/>
      <c r="AI80" s="244"/>
      <c r="AJ80" s="244"/>
      <c r="AK80" s="244"/>
      <c r="AL80" s="244"/>
      <c r="AM80" s="244"/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 x14ac:dyDescent="0.2">
      <c r="A81" s="239">
        <v>36</v>
      </c>
      <c r="B81" s="240" t="s">
        <v>208</v>
      </c>
      <c r="C81" s="267" t="s">
        <v>209</v>
      </c>
      <c r="D81" s="268" t="s">
        <v>140</v>
      </c>
      <c r="E81" s="269">
        <v>24.6</v>
      </c>
      <c r="F81" s="195"/>
      <c r="G81" s="241">
        <f>ROUND(E81*F81,2)</f>
        <v>0</v>
      </c>
      <c r="H81" s="195"/>
      <c r="I81" s="241">
        <f>ROUND(E81*H81,2)</f>
        <v>0</v>
      </c>
      <c r="J81" s="195"/>
      <c r="K81" s="241">
        <f>ROUND(E81*J81,2)</f>
        <v>0</v>
      </c>
      <c r="L81" s="241">
        <v>21</v>
      </c>
      <c r="M81" s="241">
        <f>G81*(1+L81/100)</f>
        <v>0</v>
      </c>
      <c r="N81" s="242">
        <v>0</v>
      </c>
      <c r="O81" s="242">
        <f>ROUND(E81*N81,5)</f>
        <v>0</v>
      </c>
      <c r="P81" s="242">
        <v>0</v>
      </c>
      <c r="Q81" s="242">
        <f>ROUND(E81*P81,5)</f>
        <v>0</v>
      </c>
      <c r="R81" s="242"/>
      <c r="S81" s="242"/>
      <c r="T81" s="243">
        <v>0.03</v>
      </c>
      <c r="U81" s="242">
        <f>ROUND(E81*T81,2)</f>
        <v>0.74</v>
      </c>
      <c r="V81" s="244"/>
      <c r="W81" s="244"/>
      <c r="X81" s="244"/>
      <c r="Y81" s="244"/>
      <c r="Z81" s="244"/>
      <c r="AA81" s="244"/>
      <c r="AB81" s="244"/>
      <c r="AC81" s="244"/>
      <c r="AD81" s="244"/>
      <c r="AE81" s="244" t="s">
        <v>99</v>
      </c>
      <c r="AF81" s="244"/>
      <c r="AG81" s="244"/>
      <c r="AH81" s="244"/>
      <c r="AI81" s="244"/>
      <c r="AJ81" s="244"/>
      <c r="AK81" s="244"/>
      <c r="AL81" s="244"/>
      <c r="AM81" s="244"/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outlineLevel="1" x14ac:dyDescent="0.2">
      <c r="A82" s="239"/>
      <c r="B82" s="240"/>
      <c r="C82" s="270" t="s">
        <v>210</v>
      </c>
      <c r="D82" s="271"/>
      <c r="E82" s="272">
        <v>24.6</v>
      </c>
      <c r="F82" s="241"/>
      <c r="G82" s="241"/>
      <c r="H82" s="241"/>
      <c r="I82" s="241"/>
      <c r="J82" s="241"/>
      <c r="K82" s="241"/>
      <c r="L82" s="241"/>
      <c r="M82" s="241"/>
      <c r="N82" s="242"/>
      <c r="O82" s="242"/>
      <c r="P82" s="242"/>
      <c r="Q82" s="242"/>
      <c r="R82" s="242"/>
      <c r="S82" s="242"/>
      <c r="T82" s="243"/>
      <c r="U82" s="242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101</v>
      </c>
      <c r="AF82" s="244">
        <v>0</v>
      </c>
      <c r="AG82" s="244"/>
      <c r="AH82" s="244"/>
      <c r="AI82" s="244"/>
      <c r="AJ82" s="244"/>
      <c r="AK82" s="244"/>
      <c r="AL82" s="244"/>
      <c r="AM82" s="244"/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outlineLevel="1" x14ac:dyDescent="0.2">
      <c r="A83" s="239">
        <v>37</v>
      </c>
      <c r="B83" s="240" t="s">
        <v>211</v>
      </c>
      <c r="C83" s="267" t="s">
        <v>212</v>
      </c>
      <c r="D83" s="268" t="s">
        <v>140</v>
      </c>
      <c r="E83" s="269">
        <v>24.6</v>
      </c>
      <c r="F83" s="195"/>
      <c r="G83" s="241">
        <f>ROUND(E83*F83,2)</f>
        <v>0</v>
      </c>
      <c r="H83" s="195"/>
      <c r="I83" s="241">
        <f>ROUND(E83*H83,2)</f>
        <v>0</v>
      </c>
      <c r="J83" s="195"/>
      <c r="K83" s="241">
        <f>ROUND(E83*J83,2)</f>
        <v>0</v>
      </c>
      <c r="L83" s="241">
        <v>21</v>
      </c>
      <c r="M83" s="241">
        <f>G83*(1+L83/100)</f>
        <v>0</v>
      </c>
      <c r="N83" s="242">
        <v>1.0000000000000001E-5</v>
      </c>
      <c r="O83" s="242">
        <f>ROUND(E83*N83,5)</f>
        <v>2.5000000000000001E-4</v>
      </c>
      <c r="P83" s="242">
        <v>0</v>
      </c>
      <c r="Q83" s="242">
        <f>ROUND(E83*P83,5)</f>
        <v>0</v>
      </c>
      <c r="R83" s="242"/>
      <c r="S83" s="242"/>
      <c r="T83" s="243">
        <v>0.06</v>
      </c>
      <c r="U83" s="242">
        <f>ROUND(E83*T83,2)</f>
        <v>1.48</v>
      </c>
      <c r="V83" s="244"/>
      <c r="W83" s="244"/>
      <c r="X83" s="244"/>
      <c r="Y83" s="244"/>
      <c r="Z83" s="244"/>
      <c r="AA83" s="244"/>
      <c r="AB83" s="244"/>
      <c r="AC83" s="244"/>
      <c r="AD83" s="244"/>
      <c r="AE83" s="244" t="s">
        <v>99</v>
      </c>
      <c r="AF83" s="244"/>
      <c r="AG83" s="244"/>
      <c r="AH83" s="244"/>
      <c r="AI83" s="244"/>
      <c r="AJ83" s="244"/>
      <c r="AK83" s="244"/>
      <c r="AL83" s="244"/>
      <c r="AM83" s="244"/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 x14ac:dyDescent="0.2">
      <c r="A84" s="239">
        <v>38</v>
      </c>
      <c r="B84" s="240" t="s">
        <v>213</v>
      </c>
      <c r="C84" s="267" t="s">
        <v>214</v>
      </c>
      <c r="D84" s="268" t="s">
        <v>140</v>
      </c>
      <c r="E84" s="269">
        <v>7.3029999999999999</v>
      </c>
      <c r="F84" s="195"/>
      <c r="G84" s="241">
        <f>ROUND(E84*F84,2)</f>
        <v>0</v>
      </c>
      <c r="H84" s="195"/>
      <c r="I84" s="241">
        <f>ROUND(E84*H84,2)</f>
        <v>0</v>
      </c>
      <c r="J84" s="195"/>
      <c r="K84" s="241">
        <f>ROUND(E84*J84,2)</f>
        <v>0</v>
      </c>
      <c r="L84" s="241">
        <v>21</v>
      </c>
      <c r="M84" s="241">
        <f>G84*(1+L84/100)</f>
        <v>0</v>
      </c>
      <c r="N84" s="242">
        <v>2.7E-4</v>
      </c>
      <c r="O84" s="242">
        <f>ROUND(E84*N84,5)</f>
        <v>1.97E-3</v>
      </c>
      <c r="P84" s="242">
        <v>0</v>
      </c>
      <c r="Q84" s="242">
        <f>ROUND(E84*P84,5)</f>
        <v>0</v>
      </c>
      <c r="R84" s="242"/>
      <c r="S84" s="242"/>
      <c r="T84" s="243">
        <v>0</v>
      </c>
      <c r="U84" s="242">
        <f>ROUND(E84*T84,2)</f>
        <v>0</v>
      </c>
      <c r="V84" s="244"/>
      <c r="W84" s="244"/>
      <c r="X84" s="244"/>
      <c r="Y84" s="244"/>
      <c r="Z84" s="244"/>
      <c r="AA84" s="244"/>
      <c r="AB84" s="244"/>
      <c r="AC84" s="244"/>
      <c r="AD84" s="244"/>
      <c r="AE84" s="244" t="s">
        <v>172</v>
      </c>
      <c r="AF84" s="244"/>
      <c r="AG84" s="244"/>
      <c r="AH84" s="244"/>
      <c r="AI84" s="244"/>
      <c r="AJ84" s="244"/>
      <c r="AK84" s="244"/>
      <c r="AL84" s="244"/>
      <c r="AM84" s="244"/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 x14ac:dyDescent="0.2">
      <c r="A85" s="239"/>
      <c r="B85" s="240"/>
      <c r="C85" s="270" t="s">
        <v>215</v>
      </c>
      <c r="D85" s="271"/>
      <c r="E85" s="272">
        <v>7.3029999999999999</v>
      </c>
      <c r="F85" s="241"/>
      <c r="G85" s="241"/>
      <c r="H85" s="241"/>
      <c r="I85" s="241"/>
      <c r="J85" s="241"/>
      <c r="K85" s="241"/>
      <c r="L85" s="241"/>
      <c r="M85" s="241"/>
      <c r="N85" s="242"/>
      <c r="O85" s="242"/>
      <c r="P85" s="242"/>
      <c r="Q85" s="242"/>
      <c r="R85" s="242"/>
      <c r="S85" s="242"/>
      <c r="T85" s="243"/>
      <c r="U85" s="242"/>
      <c r="V85" s="244"/>
      <c r="W85" s="244"/>
      <c r="X85" s="244"/>
      <c r="Y85" s="244"/>
      <c r="Z85" s="244"/>
      <c r="AA85" s="244"/>
      <c r="AB85" s="244"/>
      <c r="AC85" s="244"/>
      <c r="AD85" s="244"/>
      <c r="AE85" s="244" t="s">
        <v>101</v>
      </c>
      <c r="AF85" s="244">
        <v>0</v>
      </c>
      <c r="AG85" s="244"/>
      <c r="AH85" s="244"/>
      <c r="AI85" s="244"/>
      <c r="AJ85" s="244"/>
      <c r="AK85" s="244"/>
      <c r="AL85" s="244"/>
      <c r="AM85" s="244"/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4"/>
      <c r="BB85" s="244"/>
      <c r="BC85" s="244"/>
      <c r="BD85" s="244"/>
      <c r="BE85" s="244"/>
      <c r="BF85" s="244"/>
      <c r="BG85" s="244"/>
      <c r="BH85" s="244"/>
    </row>
    <row r="86" spans="1:60" outlineLevel="1" x14ac:dyDescent="0.2">
      <c r="A86" s="239">
        <v>39</v>
      </c>
      <c r="B86" s="240" t="s">
        <v>216</v>
      </c>
      <c r="C86" s="267" t="s">
        <v>217</v>
      </c>
      <c r="D86" s="268" t="s">
        <v>140</v>
      </c>
      <c r="E86" s="269">
        <v>3.5</v>
      </c>
      <c r="F86" s="195"/>
      <c r="G86" s="241">
        <f>ROUND(E86*F86,2)</f>
        <v>0</v>
      </c>
      <c r="H86" s="195"/>
      <c r="I86" s="241">
        <f>ROUND(E86*H86,2)</f>
        <v>0</v>
      </c>
      <c r="J86" s="195"/>
      <c r="K86" s="241">
        <f>ROUND(E86*J86,2)</f>
        <v>0</v>
      </c>
      <c r="L86" s="241">
        <v>21</v>
      </c>
      <c r="M86" s="241">
        <f>G86*(1+L86/100)</f>
        <v>0</v>
      </c>
      <c r="N86" s="242">
        <v>4.4999999999999999E-4</v>
      </c>
      <c r="O86" s="242">
        <f>ROUND(E86*N86,5)</f>
        <v>1.58E-3</v>
      </c>
      <c r="P86" s="242">
        <v>0</v>
      </c>
      <c r="Q86" s="242">
        <f>ROUND(E86*P86,5)</f>
        <v>0</v>
      </c>
      <c r="R86" s="242"/>
      <c r="S86" s="242"/>
      <c r="T86" s="243">
        <v>0</v>
      </c>
      <c r="U86" s="242">
        <f>ROUND(E86*T86,2)</f>
        <v>0</v>
      </c>
      <c r="V86" s="244"/>
      <c r="W86" s="244"/>
      <c r="X86" s="244"/>
      <c r="Y86" s="244"/>
      <c r="Z86" s="244"/>
      <c r="AA86" s="244"/>
      <c r="AB86" s="244"/>
      <c r="AC86" s="244"/>
      <c r="AD86" s="244"/>
      <c r="AE86" s="244" t="s">
        <v>172</v>
      </c>
      <c r="AF86" s="244"/>
      <c r="AG86" s="244"/>
      <c r="AH86" s="244"/>
      <c r="AI86" s="244"/>
      <c r="AJ86" s="244"/>
      <c r="AK86" s="244"/>
      <c r="AL86" s="244"/>
      <c r="AM86" s="244"/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4"/>
      <c r="BB86" s="244"/>
      <c r="BC86" s="244"/>
      <c r="BD86" s="244"/>
      <c r="BE86" s="244"/>
      <c r="BF86" s="244"/>
      <c r="BG86" s="244"/>
      <c r="BH86" s="244"/>
    </row>
    <row r="87" spans="1:60" outlineLevel="1" x14ac:dyDescent="0.2">
      <c r="A87" s="239">
        <v>40</v>
      </c>
      <c r="B87" s="240" t="s">
        <v>218</v>
      </c>
      <c r="C87" s="267" t="s">
        <v>219</v>
      </c>
      <c r="D87" s="268" t="s">
        <v>159</v>
      </c>
      <c r="E87" s="269">
        <v>2</v>
      </c>
      <c r="F87" s="195"/>
      <c r="G87" s="241">
        <f>ROUND(E87*F87,2)</f>
        <v>0</v>
      </c>
      <c r="H87" s="195"/>
      <c r="I87" s="241">
        <f>ROUND(E87*H87,2)</f>
        <v>0</v>
      </c>
      <c r="J87" s="195"/>
      <c r="K87" s="241">
        <f>ROUND(E87*J87,2)</f>
        <v>0</v>
      </c>
      <c r="L87" s="241">
        <v>21</v>
      </c>
      <c r="M87" s="241">
        <f>G87*(1+L87/100)</f>
        <v>0</v>
      </c>
      <c r="N87" s="242">
        <v>1E-4</v>
      </c>
      <c r="O87" s="242">
        <f>ROUND(E87*N87,5)</f>
        <v>2.0000000000000001E-4</v>
      </c>
      <c r="P87" s="242">
        <v>0</v>
      </c>
      <c r="Q87" s="242">
        <f>ROUND(E87*P87,5)</f>
        <v>0</v>
      </c>
      <c r="R87" s="242"/>
      <c r="S87" s="242"/>
      <c r="T87" s="243">
        <v>0</v>
      </c>
      <c r="U87" s="242">
        <f>ROUND(E87*T87,2)</f>
        <v>0</v>
      </c>
      <c r="V87" s="244"/>
      <c r="W87" s="244"/>
      <c r="X87" s="244"/>
      <c r="Y87" s="244"/>
      <c r="Z87" s="244"/>
      <c r="AA87" s="244"/>
      <c r="AB87" s="244"/>
      <c r="AC87" s="244"/>
      <c r="AD87" s="244"/>
      <c r="AE87" s="244" t="s">
        <v>172</v>
      </c>
      <c r="AF87" s="244"/>
      <c r="AG87" s="244"/>
      <c r="AH87" s="244"/>
      <c r="AI87" s="244"/>
      <c r="AJ87" s="244"/>
      <c r="AK87" s="244"/>
      <c r="AL87" s="244"/>
      <c r="AM87" s="244"/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 x14ac:dyDescent="0.2">
      <c r="A88" s="239">
        <v>41</v>
      </c>
      <c r="B88" s="240" t="s">
        <v>220</v>
      </c>
      <c r="C88" s="267" t="s">
        <v>221</v>
      </c>
      <c r="D88" s="268" t="s">
        <v>140</v>
      </c>
      <c r="E88" s="269">
        <v>6.7</v>
      </c>
      <c r="F88" s="195"/>
      <c r="G88" s="241">
        <f>ROUND(E88*F88,2)</f>
        <v>0</v>
      </c>
      <c r="H88" s="195"/>
      <c r="I88" s="241">
        <f>ROUND(E88*H88,2)</f>
        <v>0</v>
      </c>
      <c r="J88" s="195"/>
      <c r="K88" s="241">
        <f>ROUND(E88*J88,2)</f>
        <v>0</v>
      </c>
      <c r="L88" s="241">
        <v>21</v>
      </c>
      <c r="M88" s="241">
        <f>G88*(1+L88/100)</f>
        <v>0</v>
      </c>
      <c r="N88" s="242">
        <v>0</v>
      </c>
      <c r="O88" s="242">
        <f>ROUND(E88*N88,5)</f>
        <v>0</v>
      </c>
      <c r="P88" s="242">
        <v>0</v>
      </c>
      <c r="Q88" s="242">
        <f>ROUND(E88*P88,5)</f>
        <v>0</v>
      </c>
      <c r="R88" s="242"/>
      <c r="S88" s="242"/>
      <c r="T88" s="243">
        <v>0.03</v>
      </c>
      <c r="U88" s="242">
        <f>ROUND(E88*T88,2)</f>
        <v>0.2</v>
      </c>
      <c r="V88" s="244"/>
      <c r="W88" s="244"/>
      <c r="X88" s="244"/>
      <c r="Y88" s="244"/>
      <c r="Z88" s="244"/>
      <c r="AA88" s="244"/>
      <c r="AB88" s="244"/>
      <c r="AC88" s="244"/>
      <c r="AD88" s="244"/>
      <c r="AE88" s="244" t="s">
        <v>99</v>
      </c>
      <c r="AF88" s="244"/>
      <c r="AG88" s="244"/>
      <c r="AH88" s="244"/>
      <c r="AI88" s="244"/>
      <c r="AJ88" s="244"/>
      <c r="AK88" s="244"/>
      <c r="AL88" s="244"/>
      <c r="AM88" s="244"/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outlineLevel="1" x14ac:dyDescent="0.2">
      <c r="A89" s="239">
        <v>42</v>
      </c>
      <c r="B89" s="240" t="s">
        <v>222</v>
      </c>
      <c r="C89" s="267" t="s">
        <v>223</v>
      </c>
      <c r="D89" s="268" t="s">
        <v>140</v>
      </c>
      <c r="E89" s="269">
        <v>3.5</v>
      </c>
      <c r="F89" s="195"/>
      <c r="G89" s="241">
        <f>ROUND(E89*F89,2)</f>
        <v>0</v>
      </c>
      <c r="H89" s="195"/>
      <c r="I89" s="241">
        <f>ROUND(E89*H89,2)</f>
        <v>0</v>
      </c>
      <c r="J89" s="195"/>
      <c r="K89" s="241">
        <f>ROUND(E89*J89,2)</f>
        <v>0</v>
      </c>
      <c r="L89" s="241">
        <v>21</v>
      </c>
      <c r="M89" s="241">
        <f>G89*(1+L89/100)</f>
        <v>0</v>
      </c>
      <c r="N89" s="242">
        <v>0</v>
      </c>
      <c r="O89" s="242">
        <f>ROUND(E89*N89,5)</f>
        <v>0</v>
      </c>
      <c r="P89" s="242">
        <v>0</v>
      </c>
      <c r="Q89" s="242">
        <f>ROUND(E89*P89,5)</f>
        <v>0</v>
      </c>
      <c r="R89" s="242"/>
      <c r="S89" s="242"/>
      <c r="T89" s="243">
        <v>0.04</v>
      </c>
      <c r="U89" s="242">
        <f>ROUND(E89*T89,2)</f>
        <v>0.14000000000000001</v>
      </c>
      <c r="V89" s="244"/>
      <c r="W89" s="244"/>
      <c r="X89" s="244"/>
      <c r="Y89" s="244"/>
      <c r="Z89" s="244"/>
      <c r="AA89" s="244"/>
      <c r="AB89" s="244"/>
      <c r="AC89" s="244"/>
      <c r="AD89" s="244"/>
      <c r="AE89" s="244" t="s">
        <v>99</v>
      </c>
      <c r="AF89" s="244"/>
      <c r="AG89" s="244"/>
      <c r="AH89" s="244"/>
      <c r="AI89" s="244"/>
      <c r="AJ89" s="244"/>
      <c r="AK89" s="244"/>
      <c r="AL89" s="244"/>
      <c r="AM89" s="244"/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outlineLevel="1" x14ac:dyDescent="0.2">
      <c r="A90" s="239">
        <v>43</v>
      </c>
      <c r="B90" s="240" t="s">
        <v>224</v>
      </c>
      <c r="C90" s="267" t="s">
        <v>225</v>
      </c>
      <c r="D90" s="268" t="s">
        <v>140</v>
      </c>
      <c r="E90" s="269">
        <v>7</v>
      </c>
      <c r="F90" s="195"/>
      <c r="G90" s="241">
        <f>ROUND(E90*F90,2)</f>
        <v>0</v>
      </c>
      <c r="H90" s="195"/>
      <c r="I90" s="241">
        <f>ROUND(E90*H90,2)</f>
        <v>0</v>
      </c>
      <c r="J90" s="195"/>
      <c r="K90" s="241">
        <f>ROUND(E90*J90,2)</f>
        <v>0</v>
      </c>
      <c r="L90" s="241">
        <v>21</v>
      </c>
      <c r="M90" s="241">
        <f>G90*(1+L90/100)</f>
        <v>0</v>
      </c>
      <c r="N90" s="242">
        <v>4.0000000000000003E-5</v>
      </c>
      <c r="O90" s="242">
        <f>ROUND(E90*N90,5)</f>
        <v>2.7999999999999998E-4</v>
      </c>
      <c r="P90" s="242">
        <v>0</v>
      </c>
      <c r="Q90" s="242">
        <f>ROUND(E90*P90,5)</f>
        <v>0</v>
      </c>
      <c r="R90" s="242"/>
      <c r="S90" s="242"/>
      <c r="T90" s="243">
        <v>0</v>
      </c>
      <c r="U90" s="242">
        <f>ROUND(E90*T90,2)</f>
        <v>0</v>
      </c>
      <c r="V90" s="244"/>
      <c r="W90" s="244"/>
      <c r="X90" s="244"/>
      <c r="Y90" s="244"/>
      <c r="Z90" s="244"/>
      <c r="AA90" s="244"/>
      <c r="AB90" s="244"/>
      <c r="AC90" s="244"/>
      <c r="AD90" s="244"/>
      <c r="AE90" s="244" t="s">
        <v>172</v>
      </c>
      <c r="AF90" s="244"/>
      <c r="AG90" s="244"/>
      <c r="AH90" s="244"/>
      <c r="AI90" s="244"/>
      <c r="AJ90" s="244"/>
      <c r="AK90" s="244"/>
      <c r="AL90" s="244"/>
      <c r="AM90" s="244"/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4"/>
      <c r="BD90" s="244"/>
      <c r="BE90" s="244"/>
      <c r="BF90" s="244"/>
      <c r="BG90" s="244"/>
      <c r="BH90" s="244"/>
    </row>
    <row r="91" spans="1:60" ht="22.5" outlineLevel="1" x14ac:dyDescent="0.2">
      <c r="A91" s="239">
        <v>44</v>
      </c>
      <c r="B91" s="240" t="s">
        <v>226</v>
      </c>
      <c r="C91" s="267" t="s">
        <v>227</v>
      </c>
      <c r="D91" s="268" t="s">
        <v>159</v>
      </c>
      <c r="E91" s="269">
        <v>1</v>
      </c>
      <c r="F91" s="195"/>
      <c r="G91" s="241">
        <f>ROUND(E91*F91,2)</f>
        <v>0</v>
      </c>
      <c r="H91" s="195"/>
      <c r="I91" s="241">
        <f>ROUND(E91*H91,2)</f>
        <v>0</v>
      </c>
      <c r="J91" s="195"/>
      <c r="K91" s="241">
        <f>ROUND(E91*J91,2)</f>
        <v>0</v>
      </c>
      <c r="L91" s="241">
        <v>21</v>
      </c>
      <c r="M91" s="241">
        <f>G91*(1+L91/100)</f>
        <v>0</v>
      </c>
      <c r="N91" s="242">
        <v>1E-3</v>
      </c>
      <c r="O91" s="242">
        <f>ROUND(E91*N91,5)</f>
        <v>1E-3</v>
      </c>
      <c r="P91" s="242">
        <v>0</v>
      </c>
      <c r="Q91" s="242">
        <f>ROUND(E91*P91,5)</f>
        <v>0</v>
      </c>
      <c r="R91" s="242"/>
      <c r="S91" s="242"/>
      <c r="T91" s="243">
        <v>0</v>
      </c>
      <c r="U91" s="242">
        <f>ROUND(E91*T91,2)</f>
        <v>0</v>
      </c>
      <c r="V91" s="244"/>
      <c r="W91" s="244"/>
      <c r="X91" s="244"/>
      <c r="Y91" s="244"/>
      <c r="Z91" s="244"/>
      <c r="AA91" s="244"/>
      <c r="AB91" s="244"/>
      <c r="AC91" s="244"/>
      <c r="AD91" s="244"/>
      <c r="AE91" s="244" t="s">
        <v>99</v>
      </c>
      <c r="AF91" s="244"/>
      <c r="AG91" s="244"/>
      <c r="AH91" s="244"/>
      <c r="AI91" s="244"/>
      <c r="AJ91" s="244"/>
      <c r="AK91" s="244"/>
      <c r="AL91" s="244"/>
      <c r="AM91" s="244"/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4"/>
      <c r="BD91" s="244"/>
      <c r="BE91" s="244"/>
      <c r="BF91" s="244"/>
      <c r="BG91" s="244"/>
      <c r="BH91" s="244"/>
    </row>
    <row r="92" spans="1:60" ht="22.5" outlineLevel="1" x14ac:dyDescent="0.2">
      <c r="A92" s="239">
        <v>45</v>
      </c>
      <c r="B92" s="240" t="s">
        <v>228</v>
      </c>
      <c r="C92" s="267" t="s">
        <v>229</v>
      </c>
      <c r="D92" s="268" t="s">
        <v>159</v>
      </c>
      <c r="E92" s="269">
        <v>1</v>
      </c>
      <c r="F92" s="195"/>
      <c r="G92" s="241">
        <f>ROUND(E92*F92,2)</f>
        <v>0</v>
      </c>
      <c r="H92" s="195"/>
      <c r="I92" s="241">
        <f>ROUND(E92*H92,2)</f>
        <v>0</v>
      </c>
      <c r="J92" s="195"/>
      <c r="K92" s="241">
        <f>ROUND(E92*J92,2)</f>
        <v>0</v>
      </c>
      <c r="L92" s="241">
        <v>21</v>
      </c>
      <c r="M92" s="241">
        <f>G92*(1+L92/100)</f>
        <v>0</v>
      </c>
      <c r="N92" s="242">
        <v>0.40105000000000002</v>
      </c>
      <c r="O92" s="242">
        <f>ROUND(E92*N92,5)</f>
        <v>0.40105000000000002</v>
      </c>
      <c r="P92" s="242">
        <v>0</v>
      </c>
      <c r="Q92" s="242">
        <f>ROUND(E92*P92,5)</f>
        <v>0</v>
      </c>
      <c r="R92" s="242"/>
      <c r="S92" s="242"/>
      <c r="T92" s="243">
        <v>1.09236</v>
      </c>
      <c r="U92" s="242">
        <f>ROUND(E92*T92,2)</f>
        <v>1.0900000000000001</v>
      </c>
      <c r="V92" s="244"/>
      <c r="W92" s="244"/>
      <c r="X92" s="244"/>
      <c r="Y92" s="244"/>
      <c r="Z92" s="244"/>
      <c r="AA92" s="244"/>
      <c r="AB92" s="244"/>
      <c r="AC92" s="244"/>
      <c r="AD92" s="244"/>
      <c r="AE92" s="244" t="s">
        <v>99</v>
      </c>
      <c r="AF92" s="244"/>
      <c r="AG92" s="244"/>
      <c r="AH92" s="244"/>
      <c r="AI92" s="244"/>
      <c r="AJ92" s="244"/>
      <c r="AK92" s="244"/>
      <c r="AL92" s="244"/>
      <c r="AM92" s="244"/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4"/>
      <c r="BD92" s="244"/>
      <c r="BE92" s="244"/>
      <c r="BF92" s="244"/>
      <c r="BG92" s="244"/>
      <c r="BH92" s="244"/>
    </row>
    <row r="93" spans="1:60" ht="22.5" outlineLevel="1" x14ac:dyDescent="0.2">
      <c r="A93" s="239">
        <v>46</v>
      </c>
      <c r="B93" s="240" t="s">
        <v>230</v>
      </c>
      <c r="C93" s="267" t="s">
        <v>231</v>
      </c>
      <c r="D93" s="268" t="s">
        <v>186</v>
      </c>
      <c r="E93" s="269">
        <v>1</v>
      </c>
      <c r="F93" s="195"/>
      <c r="G93" s="241">
        <f>ROUND(E93*F93,2)</f>
        <v>0</v>
      </c>
      <c r="H93" s="195"/>
      <c r="I93" s="241">
        <f>ROUND(E93*H93,2)</f>
        <v>0</v>
      </c>
      <c r="J93" s="195"/>
      <c r="K93" s="241">
        <f>ROUND(E93*J93,2)</f>
        <v>0</v>
      </c>
      <c r="L93" s="241">
        <v>21</v>
      </c>
      <c r="M93" s="241">
        <f>G93*(1+L93/100)</f>
        <v>0</v>
      </c>
      <c r="N93" s="242">
        <v>2.5000000000000001E-2</v>
      </c>
      <c r="O93" s="242">
        <f>ROUND(E93*N93,5)</f>
        <v>2.5000000000000001E-2</v>
      </c>
      <c r="P93" s="242">
        <v>0</v>
      </c>
      <c r="Q93" s="242">
        <f>ROUND(E93*P93,5)</f>
        <v>0</v>
      </c>
      <c r="R93" s="242"/>
      <c r="S93" s="242"/>
      <c r="T93" s="243">
        <v>0</v>
      </c>
      <c r="U93" s="242">
        <f>ROUND(E93*T93,2)</f>
        <v>0</v>
      </c>
      <c r="V93" s="244"/>
      <c r="W93" s="244"/>
      <c r="X93" s="244"/>
      <c r="Y93" s="244"/>
      <c r="Z93" s="244"/>
      <c r="AA93" s="244"/>
      <c r="AB93" s="244"/>
      <c r="AC93" s="244"/>
      <c r="AD93" s="244"/>
      <c r="AE93" s="244" t="s">
        <v>99</v>
      </c>
      <c r="AF93" s="244"/>
      <c r="AG93" s="244"/>
      <c r="AH93" s="244"/>
      <c r="AI93" s="244"/>
      <c r="AJ93" s="244"/>
      <c r="AK93" s="244"/>
      <c r="AL93" s="244"/>
      <c r="AM93" s="244"/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4"/>
      <c r="BA93" s="244"/>
      <c r="BB93" s="244"/>
      <c r="BC93" s="244"/>
      <c r="BD93" s="244"/>
      <c r="BE93" s="244"/>
      <c r="BF93" s="244"/>
      <c r="BG93" s="244"/>
      <c r="BH93" s="244"/>
    </row>
    <row r="94" spans="1:60" outlineLevel="1" x14ac:dyDescent="0.2">
      <c r="A94" s="239">
        <v>47</v>
      </c>
      <c r="B94" s="240" t="s">
        <v>232</v>
      </c>
      <c r="C94" s="267" t="s">
        <v>233</v>
      </c>
      <c r="D94" s="268" t="s">
        <v>127</v>
      </c>
      <c r="E94" s="269">
        <v>0.53290000000000004</v>
      </c>
      <c r="F94" s="195"/>
      <c r="G94" s="241">
        <f>ROUND(E94*F94,2)</f>
        <v>0</v>
      </c>
      <c r="H94" s="195"/>
      <c r="I94" s="241">
        <f>ROUND(E94*H94,2)</f>
        <v>0</v>
      </c>
      <c r="J94" s="195"/>
      <c r="K94" s="241">
        <f>ROUND(E94*J94,2)</f>
        <v>0</v>
      </c>
      <c r="L94" s="241">
        <v>21</v>
      </c>
      <c r="M94" s="241">
        <f>G94*(1+L94/100)</f>
        <v>0</v>
      </c>
      <c r="N94" s="242">
        <v>0</v>
      </c>
      <c r="O94" s="242">
        <f>ROUND(E94*N94,5)</f>
        <v>0</v>
      </c>
      <c r="P94" s="242">
        <v>0</v>
      </c>
      <c r="Q94" s="242">
        <f>ROUND(E94*P94,5)</f>
        <v>0</v>
      </c>
      <c r="R94" s="242"/>
      <c r="S94" s="242"/>
      <c r="T94" s="243">
        <v>1.33</v>
      </c>
      <c r="U94" s="242">
        <f>ROUND(E94*T94,2)</f>
        <v>0.71</v>
      </c>
      <c r="V94" s="244"/>
      <c r="W94" s="244"/>
      <c r="X94" s="244"/>
      <c r="Y94" s="244"/>
      <c r="Z94" s="244"/>
      <c r="AA94" s="244"/>
      <c r="AB94" s="244"/>
      <c r="AC94" s="244"/>
      <c r="AD94" s="244"/>
      <c r="AE94" s="244" t="s">
        <v>99</v>
      </c>
      <c r="AF94" s="244"/>
      <c r="AG94" s="244"/>
      <c r="AH94" s="244"/>
      <c r="AI94" s="244"/>
      <c r="AJ94" s="244"/>
      <c r="AK94" s="244"/>
      <c r="AL94" s="244"/>
      <c r="AM94" s="244"/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 x14ac:dyDescent="0.2">
      <c r="A95" s="245" t="s">
        <v>94</v>
      </c>
      <c r="B95" s="246" t="s">
        <v>63</v>
      </c>
      <c r="C95" s="273" t="s">
        <v>64</v>
      </c>
      <c r="D95" s="274"/>
      <c r="E95" s="275"/>
      <c r="F95" s="247"/>
      <c r="G95" s="247">
        <f>SUMIF(AE96:AE101,"&lt;&gt;NOR",G96:G101)</f>
        <v>0</v>
      </c>
      <c r="H95" s="247"/>
      <c r="I95" s="247">
        <f>SUM(I96:I101)</f>
        <v>0</v>
      </c>
      <c r="J95" s="247"/>
      <c r="K95" s="247">
        <f>SUM(K96:K101)</f>
        <v>0</v>
      </c>
      <c r="L95" s="247"/>
      <c r="M95" s="247">
        <f>SUM(M96:M101)</f>
        <v>0</v>
      </c>
      <c r="N95" s="248"/>
      <c r="O95" s="248">
        <f>SUM(O96:O101)</f>
        <v>0.14412</v>
      </c>
      <c r="P95" s="248"/>
      <c r="Q95" s="248">
        <f>SUM(Q96:Q101)</f>
        <v>0</v>
      </c>
      <c r="R95" s="248"/>
      <c r="S95" s="248"/>
      <c r="T95" s="249"/>
      <c r="U95" s="248">
        <f>SUM(U96:U101)</f>
        <v>11.86</v>
      </c>
      <c r="AE95" s="210" t="s">
        <v>95</v>
      </c>
    </row>
    <row r="96" spans="1:60" ht="22.5" outlineLevel="1" x14ac:dyDescent="0.2">
      <c r="A96" s="239">
        <v>48</v>
      </c>
      <c r="B96" s="240" t="s">
        <v>234</v>
      </c>
      <c r="C96" s="267" t="s">
        <v>235</v>
      </c>
      <c r="D96" s="268" t="s">
        <v>236</v>
      </c>
      <c r="E96" s="269">
        <v>3</v>
      </c>
      <c r="F96" s="195"/>
      <c r="G96" s="241">
        <f>ROUND(E96*F96,2)</f>
        <v>0</v>
      </c>
      <c r="H96" s="195"/>
      <c r="I96" s="241">
        <f>ROUND(E96*H96,2)</f>
        <v>0</v>
      </c>
      <c r="J96" s="195"/>
      <c r="K96" s="241">
        <f>ROUND(E96*J96,2)</f>
        <v>0</v>
      </c>
      <c r="L96" s="241">
        <v>21</v>
      </c>
      <c r="M96" s="241">
        <f>G96*(1+L96/100)</f>
        <v>0</v>
      </c>
      <c r="N96" s="242">
        <v>3.2219999999999999E-2</v>
      </c>
      <c r="O96" s="242">
        <f>ROUND(E96*N96,5)</f>
        <v>9.6659999999999996E-2</v>
      </c>
      <c r="P96" s="242">
        <v>0</v>
      </c>
      <c r="Q96" s="242">
        <f>ROUND(E96*P96,5)</f>
        <v>0</v>
      </c>
      <c r="R96" s="242"/>
      <c r="S96" s="242"/>
      <c r="T96" s="243">
        <v>1.5</v>
      </c>
      <c r="U96" s="242">
        <f>ROUND(E96*T96,2)</f>
        <v>4.5</v>
      </c>
      <c r="V96" s="244"/>
      <c r="W96" s="244"/>
      <c r="X96" s="244"/>
      <c r="Y96" s="244"/>
      <c r="Z96" s="244"/>
      <c r="AA96" s="244"/>
      <c r="AB96" s="244"/>
      <c r="AC96" s="244"/>
      <c r="AD96" s="244"/>
      <c r="AE96" s="244" t="s">
        <v>99</v>
      </c>
      <c r="AF96" s="244"/>
      <c r="AG96" s="244"/>
      <c r="AH96" s="244"/>
      <c r="AI96" s="244"/>
      <c r="AJ96" s="244"/>
      <c r="AK96" s="244"/>
      <c r="AL96" s="244"/>
      <c r="AM96" s="244"/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4"/>
      <c r="BD96" s="244"/>
      <c r="BE96" s="244"/>
      <c r="BF96" s="244"/>
      <c r="BG96" s="244"/>
      <c r="BH96" s="244"/>
    </row>
    <row r="97" spans="1:60" outlineLevel="1" x14ac:dyDescent="0.2">
      <c r="A97" s="239">
        <v>49</v>
      </c>
      <c r="B97" s="240" t="s">
        <v>237</v>
      </c>
      <c r="C97" s="267" t="s">
        <v>238</v>
      </c>
      <c r="D97" s="268" t="s">
        <v>236</v>
      </c>
      <c r="E97" s="269">
        <v>3</v>
      </c>
      <c r="F97" s="195"/>
      <c r="G97" s="241">
        <f>ROUND(E97*F97,2)</f>
        <v>0</v>
      </c>
      <c r="H97" s="195"/>
      <c r="I97" s="241">
        <f>ROUND(E97*H97,2)</f>
        <v>0</v>
      </c>
      <c r="J97" s="195"/>
      <c r="K97" s="241">
        <f>ROUND(E97*J97,2)</f>
        <v>0</v>
      </c>
      <c r="L97" s="241">
        <v>21</v>
      </c>
      <c r="M97" s="241">
        <f>G97*(1+L97/100)</f>
        <v>0</v>
      </c>
      <c r="N97" s="242">
        <v>1.421E-2</v>
      </c>
      <c r="O97" s="242">
        <f>ROUND(E97*N97,5)</f>
        <v>4.2630000000000001E-2</v>
      </c>
      <c r="P97" s="242">
        <v>0</v>
      </c>
      <c r="Q97" s="242">
        <f>ROUND(E97*P97,5)</f>
        <v>0</v>
      </c>
      <c r="R97" s="242"/>
      <c r="S97" s="242"/>
      <c r="T97" s="243">
        <v>1.19</v>
      </c>
      <c r="U97" s="242">
        <f>ROUND(E97*T97,2)</f>
        <v>3.57</v>
      </c>
      <c r="V97" s="244"/>
      <c r="W97" s="244"/>
      <c r="X97" s="244"/>
      <c r="Y97" s="244"/>
      <c r="Z97" s="244"/>
      <c r="AA97" s="244"/>
      <c r="AB97" s="244"/>
      <c r="AC97" s="244"/>
      <c r="AD97" s="244"/>
      <c r="AE97" s="244" t="s">
        <v>99</v>
      </c>
      <c r="AF97" s="244"/>
      <c r="AG97" s="244"/>
      <c r="AH97" s="244"/>
      <c r="AI97" s="244"/>
      <c r="AJ97" s="244"/>
      <c r="AK97" s="244"/>
      <c r="AL97" s="244"/>
      <c r="AM97" s="244"/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4"/>
      <c r="BD97" s="244"/>
      <c r="BE97" s="244"/>
      <c r="BF97" s="244"/>
      <c r="BG97" s="244"/>
      <c r="BH97" s="244"/>
    </row>
    <row r="98" spans="1:60" outlineLevel="1" x14ac:dyDescent="0.2">
      <c r="A98" s="239">
        <v>50</v>
      </c>
      <c r="B98" s="240" t="s">
        <v>239</v>
      </c>
      <c r="C98" s="267" t="s">
        <v>240</v>
      </c>
      <c r="D98" s="268" t="s">
        <v>159</v>
      </c>
      <c r="E98" s="269">
        <v>3</v>
      </c>
      <c r="F98" s="195"/>
      <c r="G98" s="241">
        <f>ROUND(E98*F98,2)</f>
        <v>0</v>
      </c>
      <c r="H98" s="195"/>
      <c r="I98" s="241">
        <f>ROUND(E98*H98,2)</f>
        <v>0</v>
      </c>
      <c r="J98" s="195"/>
      <c r="K98" s="241">
        <f>ROUND(E98*J98,2)</f>
        <v>0</v>
      </c>
      <c r="L98" s="241">
        <v>21</v>
      </c>
      <c r="M98" s="241">
        <f>G98*(1+L98/100)</f>
        <v>0</v>
      </c>
      <c r="N98" s="242">
        <v>4.2000000000000002E-4</v>
      </c>
      <c r="O98" s="242">
        <f>ROUND(E98*N98,5)</f>
        <v>1.2600000000000001E-3</v>
      </c>
      <c r="P98" s="242">
        <v>0</v>
      </c>
      <c r="Q98" s="242">
        <f>ROUND(E98*P98,5)</f>
        <v>0</v>
      </c>
      <c r="R98" s="242"/>
      <c r="S98" s="242"/>
      <c r="T98" s="243">
        <v>0.25</v>
      </c>
      <c r="U98" s="242">
        <f>ROUND(E98*T98,2)</f>
        <v>0.75</v>
      </c>
      <c r="V98" s="244"/>
      <c r="W98" s="244"/>
      <c r="X98" s="244"/>
      <c r="Y98" s="244"/>
      <c r="Z98" s="244"/>
      <c r="AA98" s="244"/>
      <c r="AB98" s="244"/>
      <c r="AC98" s="244"/>
      <c r="AD98" s="244"/>
      <c r="AE98" s="244" t="s">
        <v>99</v>
      </c>
      <c r="AF98" s="244"/>
      <c r="AG98" s="244"/>
      <c r="AH98" s="244"/>
      <c r="AI98" s="244"/>
      <c r="AJ98" s="244"/>
      <c r="AK98" s="244"/>
      <c r="AL98" s="244"/>
      <c r="AM98" s="244"/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4"/>
      <c r="BB98" s="244"/>
      <c r="BC98" s="244"/>
      <c r="BD98" s="244"/>
      <c r="BE98" s="244"/>
      <c r="BF98" s="244"/>
      <c r="BG98" s="244"/>
      <c r="BH98" s="244"/>
    </row>
    <row r="99" spans="1:60" outlineLevel="1" x14ac:dyDescent="0.2">
      <c r="A99" s="239">
        <v>51</v>
      </c>
      <c r="B99" s="240" t="s">
        <v>241</v>
      </c>
      <c r="C99" s="267" t="s">
        <v>242</v>
      </c>
      <c r="D99" s="268" t="s">
        <v>236</v>
      </c>
      <c r="E99" s="269">
        <v>6</v>
      </c>
      <c r="F99" s="195"/>
      <c r="G99" s="241">
        <f>ROUND(E99*F99,2)</f>
        <v>0</v>
      </c>
      <c r="H99" s="195"/>
      <c r="I99" s="241">
        <f>ROUND(E99*H99,2)</f>
        <v>0</v>
      </c>
      <c r="J99" s="195"/>
      <c r="K99" s="241">
        <f>ROUND(E99*J99,2)</f>
        <v>0</v>
      </c>
      <c r="L99" s="241">
        <v>21</v>
      </c>
      <c r="M99" s="241">
        <f>G99*(1+L99/100)</f>
        <v>0</v>
      </c>
      <c r="N99" s="242">
        <v>1.7000000000000001E-4</v>
      </c>
      <c r="O99" s="242">
        <f>ROUND(E99*N99,5)</f>
        <v>1.0200000000000001E-3</v>
      </c>
      <c r="P99" s="242">
        <v>0</v>
      </c>
      <c r="Q99" s="242">
        <f>ROUND(E99*P99,5)</f>
        <v>0</v>
      </c>
      <c r="R99" s="242"/>
      <c r="S99" s="242"/>
      <c r="T99" s="243">
        <v>0.23</v>
      </c>
      <c r="U99" s="242">
        <f>ROUND(E99*T99,2)</f>
        <v>1.38</v>
      </c>
      <c r="V99" s="244"/>
      <c r="W99" s="244"/>
      <c r="X99" s="244"/>
      <c r="Y99" s="244"/>
      <c r="Z99" s="244"/>
      <c r="AA99" s="244"/>
      <c r="AB99" s="244"/>
      <c r="AC99" s="244"/>
      <c r="AD99" s="244"/>
      <c r="AE99" s="244" t="s">
        <v>99</v>
      </c>
      <c r="AF99" s="244"/>
      <c r="AG99" s="244"/>
      <c r="AH99" s="244"/>
      <c r="AI99" s="244"/>
      <c r="AJ99" s="244"/>
      <c r="AK99" s="244"/>
      <c r="AL99" s="244"/>
      <c r="AM99" s="244"/>
      <c r="AN99" s="244"/>
      <c r="AO99" s="244"/>
      <c r="AP99" s="244"/>
      <c r="AQ99" s="244"/>
      <c r="AR99" s="244"/>
      <c r="AS99" s="244"/>
      <c r="AT99" s="244"/>
      <c r="AU99" s="244"/>
      <c r="AV99" s="244"/>
      <c r="AW99" s="244"/>
      <c r="AX99" s="244"/>
      <c r="AY99" s="244"/>
      <c r="AZ99" s="244"/>
      <c r="BA99" s="244"/>
      <c r="BB99" s="244"/>
      <c r="BC99" s="244"/>
      <c r="BD99" s="244"/>
      <c r="BE99" s="244"/>
      <c r="BF99" s="244"/>
      <c r="BG99" s="244"/>
      <c r="BH99" s="244"/>
    </row>
    <row r="100" spans="1:60" ht="22.5" outlineLevel="1" x14ac:dyDescent="0.2">
      <c r="A100" s="239">
        <v>52</v>
      </c>
      <c r="B100" s="240" t="s">
        <v>243</v>
      </c>
      <c r="C100" s="267" t="s">
        <v>244</v>
      </c>
      <c r="D100" s="268" t="s">
        <v>159</v>
      </c>
      <c r="E100" s="269">
        <v>3</v>
      </c>
      <c r="F100" s="195"/>
      <c r="G100" s="241">
        <f>ROUND(E100*F100,2)</f>
        <v>0</v>
      </c>
      <c r="H100" s="195"/>
      <c r="I100" s="241">
        <f>ROUND(E100*H100,2)</f>
        <v>0</v>
      </c>
      <c r="J100" s="195"/>
      <c r="K100" s="241">
        <f>ROUND(E100*J100,2)</f>
        <v>0</v>
      </c>
      <c r="L100" s="241">
        <v>21</v>
      </c>
      <c r="M100" s="241">
        <f>G100*(1+L100/100)</f>
        <v>0</v>
      </c>
      <c r="N100" s="242">
        <v>8.4999999999999995E-4</v>
      </c>
      <c r="O100" s="242">
        <f>ROUND(E100*N100,5)</f>
        <v>2.5500000000000002E-3</v>
      </c>
      <c r="P100" s="242">
        <v>0</v>
      </c>
      <c r="Q100" s="242">
        <f>ROUND(E100*P100,5)</f>
        <v>0</v>
      </c>
      <c r="R100" s="242"/>
      <c r="S100" s="242"/>
      <c r="T100" s="243">
        <v>0.48</v>
      </c>
      <c r="U100" s="242">
        <f>ROUND(E100*T100,2)</f>
        <v>1.44</v>
      </c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 t="s">
        <v>99</v>
      </c>
      <c r="AF100" s="244"/>
      <c r="AG100" s="244"/>
      <c r="AH100" s="244"/>
      <c r="AI100" s="244"/>
      <c r="AJ100" s="244"/>
      <c r="AK100" s="244"/>
      <c r="AL100" s="244"/>
      <c r="AM100" s="244"/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4"/>
      <c r="BB100" s="244"/>
      <c r="BC100" s="244"/>
      <c r="BD100" s="244"/>
      <c r="BE100" s="244"/>
      <c r="BF100" s="244"/>
      <c r="BG100" s="244"/>
      <c r="BH100" s="244"/>
    </row>
    <row r="101" spans="1:60" outlineLevel="1" x14ac:dyDescent="0.2">
      <c r="A101" s="239">
        <v>53</v>
      </c>
      <c r="B101" s="240" t="s">
        <v>245</v>
      </c>
      <c r="C101" s="267" t="s">
        <v>246</v>
      </c>
      <c r="D101" s="268" t="s">
        <v>127</v>
      </c>
      <c r="E101" s="269">
        <v>0.14419999999999999</v>
      </c>
      <c r="F101" s="195"/>
      <c r="G101" s="241">
        <f>ROUND(E101*F101,2)</f>
        <v>0</v>
      </c>
      <c r="H101" s="195"/>
      <c r="I101" s="241">
        <f>ROUND(E101*H101,2)</f>
        <v>0</v>
      </c>
      <c r="J101" s="195"/>
      <c r="K101" s="241">
        <f>ROUND(E101*J101,2)</f>
        <v>0</v>
      </c>
      <c r="L101" s="241">
        <v>21</v>
      </c>
      <c r="M101" s="241">
        <f>G101*(1+L101/100)</f>
        <v>0</v>
      </c>
      <c r="N101" s="242">
        <v>0</v>
      </c>
      <c r="O101" s="242">
        <f>ROUND(E101*N101,5)</f>
        <v>0</v>
      </c>
      <c r="P101" s="242">
        <v>0</v>
      </c>
      <c r="Q101" s="242">
        <f>ROUND(E101*P101,5)</f>
        <v>0</v>
      </c>
      <c r="R101" s="242"/>
      <c r="S101" s="242"/>
      <c r="T101" s="243">
        <v>1.52</v>
      </c>
      <c r="U101" s="242">
        <f>ROUND(E101*T101,2)</f>
        <v>0.22</v>
      </c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 t="s">
        <v>99</v>
      </c>
      <c r="AF101" s="244"/>
      <c r="AG101" s="244"/>
      <c r="AH101" s="244"/>
      <c r="AI101" s="244"/>
      <c r="AJ101" s="244"/>
      <c r="AK101" s="244"/>
      <c r="AL101" s="244"/>
      <c r="AM101" s="244"/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4"/>
      <c r="BB101" s="244"/>
      <c r="BC101" s="244"/>
      <c r="BD101" s="244"/>
      <c r="BE101" s="244"/>
      <c r="BF101" s="244"/>
      <c r="BG101" s="244"/>
      <c r="BH101" s="244"/>
    </row>
    <row r="102" spans="1:60" x14ac:dyDescent="0.2">
      <c r="A102" s="245" t="s">
        <v>94</v>
      </c>
      <c r="B102" s="246" t="s">
        <v>65</v>
      </c>
      <c r="C102" s="273" t="s">
        <v>66</v>
      </c>
      <c r="D102" s="274"/>
      <c r="E102" s="275"/>
      <c r="F102" s="247"/>
      <c r="G102" s="247">
        <f>SUMIF(AE103:AE106,"&lt;&gt;NOR",G103:G106)</f>
        <v>0</v>
      </c>
      <c r="H102" s="247"/>
      <c r="I102" s="247">
        <f>SUM(I103:I106)</f>
        <v>0</v>
      </c>
      <c r="J102" s="247"/>
      <c r="K102" s="247">
        <f>SUM(K103:K106)</f>
        <v>0</v>
      </c>
      <c r="L102" s="247"/>
      <c r="M102" s="247">
        <f>SUM(M103:M106)</f>
        <v>0</v>
      </c>
      <c r="N102" s="248"/>
      <c r="O102" s="248">
        <f>SUM(O103:O106)</f>
        <v>9.8999999999999999E-4</v>
      </c>
      <c r="P102" s="248"/>
      <c r="Q102" s="248">
        <f>SUM(Q103:Q106)</f>
        <v>0</v>
      </c>
      <c r="R102" s="248"/>
      <c r="S102" s="248"/>
      <c r="T102" s="249"/>
      <c r="U102" s="248">
        <f>SUM(U103:U106)</f>
        <v>2.56</v>
      </c>
      <c r="AE102" s="210" t="s">
        <v>95</v>
      </c>
    </row>
    <row r="103" spans="1:60" ht="22.5" outlineLevel="1" x14ac:dyDescent="0.2">
      <c r="A103" s="239">
        <v>54</v>
      </c>
      <c r="B103" s="240" t="s">
        <v>247</v>
      </c>
      <c r="C103" s="267" t="s">
        <v>248</v>
      </c>
      <c r="D103" s="268" t="s">
        <v>140</v>
      </c>
      <c r="E103" s="269">
        <v>4.25</v>
      </c>
      <c r="F103" s="195"/>
      <c r="G103" s="241">
        <f>ROUND(E103*F103,2)</f>
        <v>0</v>
      </c>
      <c r="H103" s="195"/>
      <c r="I103" s="241">
        <f>ROUND(E103*H103,2)</f>
        <v>0</v>
      </c>
      <c r="J103" s="195"/>
      <c r="K103" s="241">
        <f>ROUND(E103*J103,2)</f>
        <v>0</v>
      </c>
      <c r="L103" s="241">
        <v>21</v>
      </c>
      <c r="M103" s="241">
        <f>G103*(1+L103/100)</f>
        <v>0</v>
      </c>
      <c r="N103" s="242">
        <v>2.0000000000000002E-5</v>
      </c>
      <c r="O103" s="242">
        <f>ROUND(E103*N103,5)</f>
        <v>9.0000000000000006E-5</v>
      </c>
      <c r="P103" s="242">
        <v>0</v>
      </c>
      <c r="Q103" s="242">
        <f>ROUND(E103*P103,5)</f>
        <v>0</v>
      </c>
      <c r="R103" s="242"/>
      <c r="S103" s="242"/>
      <c r="T103" s="243">
        <v>0.13</v>
      </c>
      <c r="U103" s="242">
        <f>ROUND(E103*T103,2)</f>
        <v>0.55000000000000004</v>
      </c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 t="s">
        <v>99</v>
      </c>
      <c r="AF103" s="244"/>
      <c r="AG103" s="244"/>
      <c r="AH103" s="244"/>
      <c r="AI103" s="244"/>
      <c r="AJ103" s="244"/>
      <c r="AK103" s="244"/>
      <c r="AL103" s="244"/>
      <c r="AM103" s="244"/>
      <c r="AN103" s="244"/>
      <c r="AO103" s="244"/>
      <c r="AP103" s="244"/>
      <c r="AQ103" s="244"/>
      <c r="AR103" s="244"/>
      <c r="AS103" s="244"/>
      <c r="AT103" s="244"/>
      <c r="AU103" s="244"/>
      <c r="AV103" s="244"/>
      <c r="AW103" s="244"/>
      <c r="AX103" s="244"/>
      <c r="AY103" s="244"/>
      <c r="AZ103" s="244"/>
      <c r="BA103" s="244"/>
      <c r="BB103" s="244"/>
      <c r="BC103" s="244"/>
      <c r="BD103" s="244"/>
      <c r="BE103" s="244"/>
      <c r="BF103" s="244"/>
      <c r="BG103" s="244"/>
      <c r="BH103" s="244"/>
    </row>
    <row r="104" spans="1:60" ht="22.5" outlineLevel="1" x14ac:dyDescent="0.2">
      <c r="A104" s="239">
        <v>55</v>
      </c>
      <c r="B104" s="240" t="s">
        <v>249</v>
      </c>
      <c r="C104" s="267" t="s">
        <v>250</v>
      </c>
      <c r="D104" s="268" t="s">
        <v>140</v>
      </c>
      <c r="E104" s="269">
        <v>13.52</v>
      </c>
      <c r="F104" s="195"/>
      <c r="G104" s="241">
        <f>ROUND(E104*F104,2)</f>
        <v>0</v>
      </c>
      <c r="H104" s="195"/>
      <c r="I104" s="241">
        <f>ROUND(E104*H104,2)</f>
        <v>0</v>
      </c>
      <c r="J104" s="195"/>
      <c r="K104" s="241">
        <f>ROUND(E104*J104,2)</f>
        <v>0</v>
      </c>
      <c r="L104" s="241">
        <v>21</v>
      </c>
      <c r="M104" s="241">
        <f>G104*(1+L104/100)</f>
        <v>0</v>
      </c>
      <c r="N104" s="242">
        <v>6.0000000000000002E-5</v>
      </c>
      <c r="O104" s="242">
        <f>ROUND(E104*N104,5)</f>
        <v>8.0999999999999996E-4</v>
      </c>
      <c r="P104" s="242">
        <v>0</v>
      </c>
      <c r="Q104" s="242">
        <f>ROUND(E104*P104,5)</f>
        <v>0</v>
      </c>
      <c r="R104" s="242"/>
      <c r="S104" s="242"/>
      <c r="T104" s="243">
        <v>0.13</v>
      </c>
      <c r="U104" s="242">
        <f>ROUND(E104*T104,2)</f>
        <v>1.76</v>
      </c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 t="s">
        <v>99</v>
      </c>
      <c r="AF104" s="244"/>
      <c r="AG104" s="244"/>
      <c r="AH104" s="244"/>
      <c r="AI104" s="244"/>
      <c r="AJ104" s="244"/>
      <c r="AK104" s="244"/>
      <c r="AL104" s="244"/>
      <c r="AM104" s="244"/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4"/>
      <c r="AY104" s="244"/>
      <c r="AZ104" s="244"/>
      <c r="BA104" s="244"/>
      <c r="BB104" s="244"/>
      <c r="BC104" s="244"/>
      <c r="BD104" s="244"/>
      <c r="BE104" s="244"/>
      <c r="BF104" s="244"/>
      <c r="BG104" s="244"/>
      <c r="BH104" s="244"/>
    </row>
    <row r="105" spans="1:60" ht="22.5" outlineLevel="1" x14ac:dyDescent="0.2">
      <c r="A105" s="239">
        <v>56</v>
      </c>
      <c r="B105" s="240" t="s">
        <v>251</v>
      </c>
      <c r="C105" s="267" t="s">
        <v>252</v>
      </c>
      <c r="D105" s="268" t="s">
        <v>140</v>
      </c>
      <c r="E105" s="269">
        <v>1.75</v>
      </c>
      <c r="F105" s="195"/>
      <c r="G105" s="241">
        <f>ROUND(E105*F105,2)</f>
        <v>0</v>
      </c>
      <c r="H105" s="195"/>
      <c r="I105" s="241">
        <f>ROUND(E105*H105,2)</f>
        <v>0</v>
      </c>
      <c r="J105" s="195"/>
      <c r="K105" s="241">
        <f>ROUND(E105*J105,2)</f>
        <v>0</v>
      </c>
      <c r="L105" s="241">
        <v>21</v>
      </c>
      <c r="M105" s="241">
        <f>G105*(1+L105/100)</f>
        <v>0</v>
      </c>
      <c r="N105" s="242">
        <v>5.0000000000000002E-5</v>
      </c>
      <c r="O105" s="242">
        <f>ROUND(E105*N105,5)</f>
        <v>9.0000000000000006E-5</v>
      </c>
      <c r="P105" s="242">
        <v>0</v>
      </c>
      <c r="Q105" s="242">
        <f>ROUND(E105*P105,5)</f>
        <v>0</v>
      </c>
      <c r="R105" s="242"/>
      <c r="S105" s="242"/>
      <c r="T105" s="243">
        <v>0.14199999999999999</v>
      </c>
      <c r="U105" s="242">
        <f>ROUND(E105*T105,2)</f>
        <v>0.25</v>
      </c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 t="s">
        <v>99</v>
      </c>
      <c r="AF105" s="244"/>
      <c r="AG105" s="244"/>
      <c r="AH105" s="244"/>
      <c r="AI105" s="244"/>
      <c r="AJ105" s="244"/>
      <c r="AK105" s="244"/>
      <c r="AL105" s="244"/>
      <c r="AM105" s="244"/>
      <c r="AN105" s="244"/>
      <c r="AO105" s="244"/>
      <c r="AP105" s="244"/>
      <c r="AQ105" s="244"/>
      <c r="AR105" s="244"/>
      <c r="AS105" s="244"/>
      <c r="AT105" s="244"/>
      <c r="AU105" s="244"/>
      <c r="AV105" s="244"/>
      <c r="AW105" s="244"/>
      <c r="AX105" s="244"/>
      <c r="AY105" s="244"/>
      <c r="AZ105" s="244"/>
      <c r="BA105" s="244"/>
      <c r="BB105" s="244"/>
      <c r="BC105" s="244"/>
      <c r="BD105" s="244"/>
      <c r="BE105" s="244"/>
      <c r="BF105" s="244"/>
      <c r="BG105" s="244"/>
      <c r="BH105" s="244"/>
    </row>
    <row r="106" spans="1:60" outlineLevel="1" x14ac:dyDescent="0.2">
      <c r="A106" s="250">
        <v>57</v>
      </c>
      <c r="B106" s="251" t="s">
        <v>232</v>
      </c>
      <c r="C106" s="276" t="s">
        <v>233</v>
      </c>
      <c r="D106" s="277" t="s">
        <v>127</v>
      </c>
      <c r="E106" s="278">
        <v>1E-4</v>
      </c>
      <c r="F106" s="196"/>
      <c r="G106" s="252">
        <f>ROUND(E106*F106,2)</f>
        <v>0</v>
      </c>
      <c r="H106" s="196"/>
      <c r="I106" s="252">
        <f>ROUND(E106*H106,2)</f>
        <v>0</v>
      </c>
      <c r="J106" s="196"/>
      <c r="K106" s="252">
        <f>ROUND(E106*J106,2)</f>
        <v>0</v>
      </c>
      <c r="L106" s="252">
        <v>21</v>
      </c>
      <c r="M106" s="252">
        <f>G106*(1+L106/100)</f>
        <v>0</v>
      </c>
      <c r="N106" s="253">
        <v>0</v>
      </c>
      <c r="O106" s="253">
        <f>ROUND(E106*N106,5)</f>
        <v>0</v>
      </c>
      <c r="P106" s="253">
        <v>0</v>
      </c>
      <c r="Q106" s="253">
        <f>ROUND(E106*P106,5)</f>
        <v>0</v>
      </c>
      <c r="R106" s="253"/>
      <c r="S106" s="253"/>
      <c r="T106" s="254">
        <v>1.33</v>
      </c>
      <c r="U106" s="253">
        <f>ROUND(E106*T106,2)</f>
        <v>0</v>
      </c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 t="s">
        <v>99</v>
      </c>
      <c r="AF106" s="244"/>
      <c r="AG106" s="244"/>
      <c r="AH106" s="244"/>
      <c r="AI106" s="244"/>
      <c r="AJ106" s="244"/>
      <c r="AK106" s="244"/>
      <c r="AL106" s="244"/>
      <c r="AM106" s="244"/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4"/>
      <c r="BB106" s="244"/>
      <c r="BC106" s="244"/>
      <c r="BD106" s="244"/>
      <c r="BE106" s="244"/>
      <c r="BF106" s="244"/>
      <c r="BG106" s="244"/>
      <c r="BH106" s="244"/>
    </row>
    <row r="107" spans="1:60" x14ac:dyDescent="0.2">
      <c r="A107" s="255"/>
      <c r="B107" s="256" t="s">
        <v>253</v>
      </c>
      <c r="C107" s="257" t="s">
        <v>253</v>
      </c>
      <c r="D107" s="255"/>
      <c r="E107" s="255"/>
      <c r="F107" s="255"/>
      <c r="G107" s="255"/>
      <c r="H107" s="255"/>
      <c r="I107" s="255"/>
      <c r="J107" s="255"/>
      <c r="K107" s="255"/>
      <c r="L107" s="255"/>
      <c r="M107" s="255"/>
      <c r="N107" s="255"/>
      <c r="O107" s="255"/>
      <c r="P107" s="255"/>
      <c r="Q107" s="255"/>
      <c r="R107" s="255"/>
      <c r="S107" s="255"/>
      <c r="T107" s="255"/>
      <c r="U107" s="255"/>
      <c r="AC107" s="210">
        <v>15</v>
      </c>
      <c r="AD107" s="210">
        <v>21</v>
      </c>
    </row>
    <row r="108" spans="1:60" x14ac:dyDescent="0.2">
      <c r="A108" s="258"/>
      <c r="B108" s="259">
        <v>26</v>
      </c>
      <c r="C108" s="260" t="s">
        <v>253</v>
      </c>
      <c r="D108" s="261"/>
      <c r="E108" s="261"/>
      <c r="F108" s="261"/>
      <c r="G108" s="262">
        <f>G8+G32+G41+G69+G95+G102</f>
        <v>0</v>
      </c>
      <c r="H108" s="255"/>
      <c r="I108" s="255"/>
      <c r="J108" s="255"/>
      <c r="K108" s="255"/>
      <c r="L108" s="255"/>
      <c r="M108" s="255"/>
      <c r="N108" s="255"/>
      <c r="O108" s="255"/>
      <c r="P108" s="255"/>
      <c r="Q108" s="255"/>
      <c r="R108" s="255"/>
      <c r="S108" s="255"/>
      <c r="T108" s="255"/>
      <c r="U108" s="255"/>
      <c r="AC108" s="210">
        <f>SUMIF(L7:L106,AC107,G7:G106)</f>
        <v>0</v>
      </c>
      <c r="AD108" s="210">
        <f>SUMIF(L7:L106,AD107,G7:G106)</f>
        <v>0</v>
      </c>
      <c r="AE108" s="210" t="s">
        <v>254</v>
      </c>
    </row>
    <row r="109" spans="1:60" x14ac:dyDescent="0.2">
      <c r="A109" s="255"/>
      <c r="B109" s="256" t="s">
        <v>253</v>
      </c>
      <c r="C109" s="257" t="s">
        <v>253</v>
      </c>
      <c r="D109" s="255"/>
      <c r="E109" s="255"/>
      <c r="F109" s="255"/>
      <c r="G109" s="255"/>
      <c r="H109" s="255"/>
      <c r="I109" s="255"/>
      <c r="J109" s="255"/>
      <c r="K109" s="255"/>
      <c r="L109" s="255"/>
      <c r="M109" s="255"/>
      <c r="N109" s="255"/>
      <c r="O109" s="255"/>
      <c r="P109" s="255"/>
      <c r="Q109" s="255"/>
      <c r="R109" s="255"/>
      <c r="S109" s="255"/>
      <c r="T109" s="255"/>
      <c r="U109" s="255"/>
    </row>
    <row r="110" spans="1:60" x14ac:dyDescent="0.2">
      <c r="A110" s="255"/>
      <c r="B110" s="256" t="s">
        <v>253</v>
      </c>
      <c r="C110" s="257" t="s">
        <v>253</v>
      </c>
      <c r="D110" s="255"/>
      <c r="E110" s="255"/>
      <c r="F110" s="255"/>
      <c r="G110" s="255"/>
      <c r="H110" s="255"/>
      <c r="I110" s="255"/>
      <c r="J110" s="255"/>
      <c r="K110" s="255"/>
      <c r="L110" s="255"/>
      <c r="M110" s="255"/>
      <c r="N110" s="255"/>
      <c r="O110" s="255"/>
      <c r="P110" s="255"/>
      <c r="Q110" s="255"/>
      <c r="R110" s="255"/>
      <c r="S110" s="255"/>
      <c r="T110" s="255"/>
      <c r="U110" s="255"/>
    </row>
    <row r="111" spans="1:60" x14ac:dyDescent="0.2">
      <c r="A111" s="263">
        <v>33</v>
      </c>
      <c r="B111" s="263"/>
      <c r="C111" s="264"/>
      <c r="D111" s="255"/>
      <c r="E111" s="255"/>
      <c r="F111" s="255"/>
      <c r="G111" s="255"/>
      <c r="H111" s="255"/>
      <c r="I111" s="255"/>
      <c r="J111" s="255"/>
      <c r="K111" s="255"/>
      <c r="L111" s="255"/>
      <c r="M111" s="255"/>
      <c r="N111" s="255"/>
      <c r="O111" s="255"/>
      <c r="P111" s="255"/>
      <c r="Q111" s="255"/>
      <c r="R111" s="255"/>
      <c r="S111" s="255"/>
      <c r="T111" s="255"/>
      <c r="U111" s="255"/>
    </row>
    <row r="112" spans="1:60" x14ac:dyDescent="0.2">
      <c r="A112" s="197"/>
      <c r="B112" s="198"/>
      <c r="C112" s="206"/>
      <c r="D112" s="198"/>
      <c r="E112" s="198"/>
      <c r="F112" s="198"/>
      <c r="G112" s="199"/>
      <c r="H112" s="255"/>
      <c r="I112" s="255"/>
      <c r="J112" s="255"/>
      <c r="K112" s="255"/>
      <c r="L112" s="255"/>
      <c r="M112" s="255"/>
      <c r="N112" s="255"/>
      <c r="O112" s="255"/>
      <c r="P112" s="255"/>
      <c r="Q112" s="255"/>
      <c r="R112" s="255"/>
      <c r="S112" s="255"/>
      <c r="T112" s="255"/>
      <c r="U112" s="255"/>
      <c r="AE112" s="210" t="s">
        <v>255</v>
      </c>
    </row>
    <row r="113" spans="1:31" x14ac:dyDescent="0.2">
      <c r="A113" s="200"/>
      <c r="B113" s="201"/>
      <c r="C113" s="207"/>
      <c r="D113" s="201"/>
      <c r="E113" s="201"/>
      <c r="F113" s="201"/>
      <c r="G113" s="202"/>
      <c r="H113" s="255"/>
      <c r="I113" s="255"/>
      <c r="J113" s="255"/>
      <c r="K113" s="255"/>
      <c r="L113" s="255"/>
      <c r="M113" s="255"/>
      <c r="N113" s="255"/>
      <c r="O113" s="255"/>
      <c r="P113" s="255"/>
      <c r="Q113" s="255"/>
      <c r="R113" s="255"/>
      <c r="S113" s="255"/>
      <c r="T113" s="255"/>
      <c r="U113" s="255"/>
    </row>
    <row r="114" spans="1:31" x14ac:dyDescent="0.2">
      <c r="A114" s="200"/>
      <c r="B114" s="201"/>
      <c r="C114" s="207"/>
      <c r="D114" s="201"/>
      <c r="E114" s="201"/>
      <c r="F114" s="201"/>
      <c r="G114" s="202"/>
      <c r="H114" s="255"/>
      <c r="I114" s="255"/>
      <c r="J114" s="255"/>
      <c r="K114" s="255"/>
      <c r="L114" s="255"/>
      <c r="M114" s="255"/>
      <c r="N114" s="255"/>
      <c r="O114" s="255"/>
      <c r="P114" s="255"/>
      <c r="Q114" s="255"/>
      <c r="R114" s="255"/>
      <c r="S114" s="255"/>
      <c r="T114" s="255"/>
      <c r="U114" s="255"/>
    </row>
    <row r="115" spans="1:31" x14ac:dyDescent="0.2">
      <c r="A115" s="200"/>
      <c r="B115" s="201"/>
      <c r="C115" s="207"/>
      <c r="D115" s="201"/>
      <c r="E115" s="201"/>
      <c r="F115" s="201"/>
      <c r="G115" s="202"/>
      <c r="H115" s="255"/>
      <c r="I115" s="255"/>
      <c r="J115" s="255"/>
      <c r="K115" s="255"/>
      <c r="L115" s="255"/>
      <c r="M115" s="255"/>
      <c r="N115" s="255"/>
      <c r="O115" s="255"/>
      <c r="P115" s="255"/>
      <c r="Q115" s="255"/>
      <c r="R115" s="255"/>
      <c r="S115" s="255"/>
      <c r="T115" s="255"/>
      <c r="U115" s="255"/>
    </row>
    <row r="116" spans="1:31" x14ac:dyDescent="0.2">
      <c r="A116" s="203"/>
      <c r="B116" s="204"/>
      <c r="C116" s="208"/>
      <c r="D116" s="204"/>
      <c r="E116" s="204"/>
      <c r="F116" s="204"/>
      <c r="G116" s="205"/>
      <c r="H116" s="255"/>
      <c r="I116" s="255"/>
      <c r="J116" s="255"/>
      <c r="K116" s="255"/>
      <c r="L116" s="255"/>
      <c r="M116" s="255"/>
      <c r="N116" s="255"/>
      <c r="O116" s="255"/>
      <c r="P116" s="255"/>
      <c r="Q116" s="255"/>
      <c r="R116" s="255"/>
      <c r="S116" s="255"/>
      <c r="T116" s="255"/>
      <c r="U116" s="255"/>
    </row>
    <row r="117" spans="1:31" x14ac:dyDescent="0.2">
      <c r="A117" s="255"/>
      <c r="B117" s="256" t="s">
        <v>253</v>
      </c>
      <c r="C117" s="257" t="s">
        <v>253</v>
      </c>
      <c r="D117" s="255"/>
      <c r="E117" s="255"/>
      <c r="F117" s="255"/>
      <c r="G117" s="255"/>
      <c r="H117" s="255"/>
      <c r="I117" s="255"/>
      <c r="J117" s="255"/>
      <c r="K117" s="255"/>
      <c r="L117" s="255"/>
      <c r="M117" s="255"/>
      <c r="N117" s="255"/>
      <c r="O117" s="255"/>
      <c r="P117" s="255"/>
      <c r="Q117" s="255"/>
      <c r="R117" s="255"/>
      <c r="S117" s="255"/>
      <c r="T117" s="255"/>
      <c r="U117" s="255"/>
    </row>
    <row r="118" spans="1:31" x14ac:dyDescent="0.2">
      <c r="C118" s="266"/>
      <c r="AE118" s="210" t="s">
        <v>256</v>
      </c>
    </row>
  </sheetData>
  <sheetProtection password="C6EF" sheet="1" objects="1" scenarios="1"/>
  <mergeCells count="6">
    <mergeCell ref="A1:G1"/>
    <mergeCell ref="C2:G2"/>
    <mergeCell ref="C3:G3"/>
    <mergeCell ref="C4:G4"/>
    <mergeCell ref="A111:C111"/>
    <mergeCell ref="A112:G116"/>
  </mergeCells>
  <pageMargins left="0.59055118110236204" right="0.39370078740157499" top="0.78740157499999996" bottom="0.78740157499999996" header="0.3" footer="0.3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TZB KOMPLET</dc:creator>
  <cp:lastModifiedBy>TZB KOMPLET</cp:lastModifiedBy>
  <cp:lastPrinted>2017-02-10T13:23:35Z</cp:lastPrinted>
  <dcterms:created xsi:type="dcterms:W3CDTF">2009-04-08T07:15:50Z</dcterms:created>
  <dcterms:modified xsi:type="dcterms:W3CDTF">2017-02-10T13:26:20Z</dcterms:modified>
</cp:coreProperties>
</file>